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0" windowWidth="19440" windowHeight="6855" tabRatio="929" firstSheet="6" activeTab="8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8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CRUCEROS MAY  INCIDENCIA" sheetId="20" r:id="rId14"/>
  </sheets>
  <definedNames>
    <definedName name="_xlnm.Print_Area" localSheetId="13">'CRUCEROS MAY  INCIDENCIA'!$A$1:$C$46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C16" i="9" l="1"/>
  <c r="F38" i="14" l="1"/>
  <c r="F32" i="14"/>
  <c r="F33" i="14"/>
  <c r="F34" i="14"/>
  <c r="F31" i="14"/>
  <c r="C36" i="14"/>
  <c r="C39" i="14" s="1"/>
  <c r="E36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12" i="14"/>
  <c r="D36" i="14"/>
  <c r="D39" i="14" s="1"/>
  <c r="B36" i="14"/>
  <c r="B39" i="14" s="1"/>
  <c r="C29" i="14"/>
  <c r="D29" i="14"/>
  <c r="E29" i="14"/>
  <c r="F29" i="14"/>
  <c r="B29" i="14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C40" i="2"/>
  <c r="D19" i="1"/>
  <c r="C19" i="1"/>
  <c r="B17" i="8"/>
  <c r="C17" i="8"/>
  <c r="C19" i="5"/>
  <c r="C19" i="3"/>
  <c r="C30" i="9"/>
  <c r="B29" i="8"/>
  <c r="C17" i="6"/>
  <c r="C22" i="2"/>
  <c r="J12" i="32"/>
  <c r="J14" i="32"/>
  <c r="J16" i="32"/>
  <c r="J10" i="32"/>
  <c r="I17" i="32"/>
  <c r="D17" i="32"/>
  <c r="E17" i="32"/>
  <c r="F17" i="32"/>
  <c r="G17" i="32"/>
  <c r="H17" i="32"/>
  <c r="C17" i="32"/>
  <c r="D19" i="3"/>
  <c r="D17" i="6"/>
  <c r="D19" i="5"/>
  <c r="D22" i="2"/>
  <c r="C63" i="18"/>
  <c r="C37" i="18"/>
  <c r="C33" i="15"/>
  <c r="C42" i="15"/>
  <c r="F37" i="13"/>
  <c r="E37" i="13"/>
  <c r="D37" i="13"/>
  <c r="C37" i="13"/>
  <c r="G37" i="13" l="1"/>
  <c r="F36" i="14"/>
  <c r="E39" i="14"/>
  <c r="F39" i="14"/>
  <c r="J17" i="32"/>
</calcChain>
</file>

<file path=xl/sharedStrings.xml><?xml version="1.0" encoding="utf-8"?>
<sst xmlns="http://schemas.openxmlformats.org/spreadsheetml/2006/main" count="281" uniqueCount="193">
  <si>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</si>
  <si>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</si>
  <si>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</si>
  <si>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</si>
  <si>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</si>
  <si>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</si>
  <si>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</si>
  <si>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</si>
  <si>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</si>
  <si>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</si>
  <si>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</si>
  <si>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</si>
  <si>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</si>
  <si>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</si>
  <si>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</si>
  <si>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</si>
  <si>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</si>
  <si>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</si>
  <si>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</si>
  <si>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</si>
  <si>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</si>
  <si>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</si>
  <si>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</si>
  <si>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</si>
  <si>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</si>
  <si>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</si>
  <si>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</si>
  <si>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</si>
  <si>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</si>
  <si>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</si>
  <si>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</si>
  <si>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</si>
  <si>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</si>
  <si>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</si>
  <si>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</si>
  <si>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</si>
  <si>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</si>
  <si>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</si>
  <si>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</si>
  <si>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</si>
  <si>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</si>
  <si>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</si>
  <si>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</si>
  <si>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</si>
  <si>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</si>
  <si>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</si>
  <si>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</si>
  <si>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</si>
  <si>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</si>
  <si>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</si>
  <si>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</si>
  <si>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</si>
  <si>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</si>
  <si>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</si>
  <si>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</si>
  <si>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</si>
  <si>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</si>
  <si>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</si>
  <si>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</si>
  <si>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</si>
  <si>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</si>
  <si>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</si>
  <si>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</si>
  <si>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</si>
  <si>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</si>
  <si>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</si>
  <si>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</si>
  <si>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</si>
  <si>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</si>
  <si>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</si>
  <si>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</si>
  <si>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</si>
  <si>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</si>
  <si>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</si>
  <si>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</si>
  <si>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</si>
  <si>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</si>
  <si>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</si>
  <si>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</si>
  <si>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</si>
  <si>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</si>
  <si>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</si>
  <si>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</si>
  <si>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</si>
  <si>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</si>
  <si>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</si>
  <si>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</si>
  <si>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</si>
  <si>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</si>
  <si>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</si>
  <si>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</si>
  <si>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</si>
  <si>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</si>
  <si>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</si>
  <si>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</si>
  <si>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</si>
  <si>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</si>
  <si>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</si>
  <si>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</si>
  <si>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</si>
  <si>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</si>
  <si>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</si>
  <si>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</si>
  <si>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</si>
  <si>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</si>
  <si>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</si>
  <si>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</si>
  <si>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</si>
  <si>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</si>
  <si>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</si>
  <si>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</si>
  <si>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</si>
  <si>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</si>
  <si>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</si>
  <si>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</si>
  <si>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</si>
  <si>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</si>
  <si>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</si>
  <si>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</si>
  <si>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</si>
  <si>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</si>
  <si>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</si>
  <si>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</si>
  <si>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Consultas Médicas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</si>
  <si>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</si>
  <si>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</si>
  <si>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</si>
  <si>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</si>
  <si>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</si>
  <si>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</si>
  <si>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</si>
  <si>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</si>
  <si>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</si>
  <si>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</si>
  <si>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</si>
  <si>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</si>
  <si>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</si>
  <si>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</si>
  <si>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</si>
  <si>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</si>
  <si>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</si>
  <si>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</si>
  <si>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</si>
  <si>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</si>
  <si>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</si>
  <si>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</si>
  <si>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</si>
  <si>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</si>
  <si>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Partículares y Empresas</t>
  </si>
  <si>
    <t>OBJETOS EN EL CAMINO</t>
  </si>
  <si>
    <t>ABRIR LA PUERTA</t>
  </si>
  <si>
    <t>SEMAFORO DESCOMPUESTO</t>
  </si>
  <si>
    <t xml:space="preserve">NOVIEMBRE </t>
  </si>
  <si>
    <t xml:space="preserve">N O V I E M B R E </t>
  </si>
  <si>
    <t>NOVIEMBRE</t>
  </si>
  <si>
    <t>Áreas</t>
  </si>
  <si>
    <t>Total</t>
  </si>
  <si>
    <t>NOV /2017</t>
  </si>
  <si>
    <t>GRUAS 2017</t>
  </si>
  <si>
    <t>Gruas Silva</t>
  </si>
  <si>
    <t>Otras</t>
  </si>
  <si>
    <t>NOV/2018</t>
  </si>
  <si>
    <t>COMPARATIVO ACCIDENTES VIALES NOVIEMBRE   2017 -  2018</t>
  </si>
  <si>
    <t>COMPARATIVO DE CAUSAS DETERMINANTES NOVIEMBRE   2017 - 2018</t>
  </si>
  <si>
    <t xml:space="preserve"> EDAD   DE LOS CONDUCTORES QUE PARTICIPAN EN UN ACCIDENTE VIAL   EN EL MES DE NOVIEMBRE 2018</t>
  </si>
  <si>
    <t>ACCIDENTES VIALES POR HORA EN EL MES DE NOVIEMBRE  2018</t>
  </si>
  <si>
    <t>EDAD  DE LOS CONDUCTORES INVOLUCRADOS EN ESTADO  DE EBRIEDAD 2018</t>
  </si>
  <si>
    <t>ESTADO  DE   EBRIEDAD  POR HORA  NOVIEMBRE 2018</t>
  </si>
  <si>
    <t>DOCUMENTACIÓN DE LOS VEHICULOS PARTICIPANTES EN ACCIDENTE VIAL EN EL MES DE  NOVIEMBRE  2018</t>
  </si>
  <si>
    <t>DE  NOVIEMBRE  2018</t>
  </si>
  <si>
    <t>DE NOVIEMBRE  2018</t>
  </si>
  <si>
    <t>COMPARATIVA DE  ASUNTOS VIALES CONSIGNADOS  AL M.P.   NOVIEMBRE   2017 - 2018</t>
  </si>
  <si>
    <t>COMPARATIVA DE  DETENIDOS  NOVIEMBRE    2017 - 2018</t>
  </si>
  <si>
    <t>INFORME DE SALIDAS DISTINTAS A LA MULTA NOVIEMBRE  2018</t>
  </si>
  <si>
    <t>COMPARATIVO DE GRÚAS UTILIZADAS NOVIEMBRE  2017 - 2018</t>
  </si>
  <si>
    <t>GRÚAS   2018</t>
  </si>
  <si>
    <t>AV. ALLENDE Y AV. IGNACIO COMONFORT</t>
  </si>
  <si>
    <t>AV. ALLENDE Y AV. MARANIO LÓPEZ ORTIZ</t>
  </si>
  <si>
    <t>AV. ABASOLO Y AV. IGNACIO COMONFORT</t>
  </si>
  <si>
    <t>BLVD. INDEPENDENCIA Y AV. ARISTA</t>
  </si>
  <si>
    <t>CALZ. MATIAS ROMAN RIOS Y AV. HIDALGO</t>
  </si>
  <si>
    <t>BLVD. REVOLUCIÓN Y CALZ. DIVISIÓN DEL NORTE</t>
  </si>
  <si>
    <t>BLVD. REVOLUCIÓN Y AV. UNIVERSIDAD</t>
  </si>
  <si>
    <t>C. CADIZ Y AV. PAVORREAL</t>
  </si>
  <si>
    <t>BLVD. REVOLUCIÓN Y AV. CUAUHTEMOC</t>
  </si>
  <si>
    <t>CALZ. COLON Y AV. CORREGIDORA</t>
  </si>
  <si>
    <t>BLVD. REVOLUCIÓN Y CALZ. XOCHIMILCO</t>
  </si>
  <si>
    <t>CALZ. COLON Y AV JUAREZ</t>
  </si>
  <si>
    <t>BLVD. INDEPENDENCIA Y CONSTITUCIÓN (NUDO MIXTECO)</t>
  </si>
  <si>
    <t>BLVD. REVOLUCIÓN Y CALZ. VALLE ORIENTE</t>
  </si>
  <si>
    <t>BLVD. MÉXICO Y C. PANAMA</t>
  </si>
  <si>
    <t>CALZ. SALTILLO 400 (SOBRE PUENTE DIANA LAURA)</t>
  </si>
  <si>
    <t>PERIFERICO RAÚL LÓPEZ  SÁNCHEZ  EN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</si>
</sst>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86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5" fillId="0" borderId="0" xfId="2" applyFont="1" applyAlignment="1"/>
    <xf numFmtId="0" fontId="5" fillId="0" borderId="0" xfId="2" applyFont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 wrapText="1"/>
    </xf>
    <xf numFmtId="3" fontId="8" fillId="0" borderId="39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/>
    </xf>
    <xf numFmtId="0" fontId="7" fillId="0" borderId="40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/>
    </xf>
    <xf numFmtId="3" fontId="7" fillId="2" borderId="45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5" fillId="0" borderId="36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 wrapText="1"/>
    </xf>
    <xf numFmtId="3" fontId="8" fillId="0" borderId="26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/>
    <xf numFmtId="3" fontId="8" fillId="0" borderId="1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/>
    <xf numFmtId="3" fontId="8" fillId="0" borderId="34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 wrapText="1"/>
    </xf>
    <xf numFmtId="3" fontId="8" fillId="0" borderId="39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2" applyFont="1" applyFill="1" applyBorder="1" applyAlignment="1">
      <alignment horizontal="right" vertical="center" wrapText="1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 wrapText="1"/>
    </xf>
    <xf numFmtId="3" fontId="8" fillId="2" borderId="42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10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25" xfId="0" quotePrefix="1" applyFont="1" applyBorder="1" applyAlignment="1">
      <alignment horizontal="left" vertical="center" wrapText="1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18" xfId="0" applyFont="1" applyBorder="1"/>
    <xf numFmtId="0" fontId="6" fillId="0" borderId="0" xfId="0" applyFont="1" applyAlignment="1">
      <alignment horizontal="center"/>
    </xf>
    <xf numFmtId="3" fontId="17" fillId="0" borderId="3" xfId="2" applyNumberFormat="1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 wrapText="1" readingOrder="1"/>
    </xf>
    <xf numFmtId="3" fontId="14" fillId="0" borderId="3" xfId="2" applyNumberFormat="1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5" fillId="0" borderId="55" xfId="2" applyFont="1" applyFill="1" applyBorder="1" applyAlignment="1">
      <alignment horizontal="center" vertical="center" wrapText="1" readingOrder="1"/>
    </xf>
    <xf numFmtId="0" fontId="7" fillId="0" borderId="56" xfId="2" applyFont="1" applyFill="1" applyBorder="1" applyAlignment="1">
      <alignment horizontal="center" vertical="center" wrapText="1"/>
    </xf>
    <xf numFmtId="3" fontId="7" fillId="0" borderId="57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3" fontId="8" fillId="2" borderId="2" xfId="2" applyNumberFormat="1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 wrapText="1" readingOrder="1"/>
    </xf>
    <xf numFmtId="17" fontId="8" fillId="0" borderId="20" xfId="0" applyNumberFormat="1" applyFont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5" xfId="2" applyFont="1" applyBorder="1" applyAlignment="1"/>
    <xf numFmtId="0" fontId="8" fillId="0" borderId="0" xfId="0" applyFont="1"/>
    <xf numFmtId="0" fontId="21" fillId="0" borderId="0" xfId="0" applyFont="1"/>
    <xf numFmtId="0" fontId="21" fillId="0" borderId="21" xfId="0" applyFont="1" applyBorder="1"/>
    <xf numFmtId="0" fontId="22" fillId="0" borderId="0" xfId="0" applyFont="1" applyAlignment="1">
      <alignment horizontal="center"/>
    </xf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5" fillId="0" borderId="38" xfId="2" quotePrefix="1" applyFont="1" applyFill="1" applyBorder="1" applyAlignment="1">
      <alignment horizontal="center" vertical="center" wrapText="1" readingOrder="1"/>
    </xf>
    <xf numFmtId="0" fontId="21" fillId="0" borderId="1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8" xfId="0" applyFont="1" applyBorder="1"/>
    <xf numFmtId="0" fontId="21" fillId="0" borderId="14" xfId="0" applyFont="1" applyBorder="1" applyAlignment="1">
      <alignment horizontal="center"/>
    </xf>
    <xf numFmtId="0" fontId="7" fillId="0" borderId="18" xfId="2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25" xfId="2" applyFont="1" applyBorder="1" applyAlignment="1"/>
    <xf numFmtId="0" fontId="7" fillId="0" borderId="26" xfId="2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23" fillId="0" borderId="2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9" fillId="0" borderId="0" xfId="2" applyFont="1" applyAlignment="1"/>
    <xf numFmtId="0" fontId="8" fillId="0" borderId="36" xfId="0" applyFont="1" applyBorder="1" applyAlignment="1"/>
    <xf numFmtId="0" fontId="8" fillId="0" borderId="37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8" fillId="0" borderId="47" xfId="0" applyFont="1" applyBorder="1" applyAlignment="1"/>
    <xf numFmtId="0" fontId="8" fillId="0" borderId="25" xfId="0" applyFont="1" applyBorder="1" applyAlignment="1"/>
    <xf numFmtId="0" fontId="8" fillId="0" borderId="21" xfId="0" applyFont="1" applyBorder="1" applyAlignment="1"/>
    <xf numFmtId="0" fontId="22" fillId="0" borderId="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28" fillId="0" borderId="6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8" fillId="0" borderId="7" xfId="2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7" fillId="0" borderId="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26" fillId="0" borderId="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 wrapText="1"/>
    </xf>
    <xf numFmtId="0" fontId="25" fillId="0" borderId="11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 wrapText="1"/>
    </xf>
    <xf numFmtId="0" fontId="26" fillId="0" borderId="2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7" fillId="0" borderId="11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52" xfId="2" applyFont="1" applyFill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 wrapText="1"/>
    </xf>
    <xf numFmtId="3" fontId="7" fillId="3" borderId="28" xfId="2" applyNumberFormat="1" applyFont="1" applyFill="1" applyBorder="1" applyAlignment="1">
      <alignment horizontal="center" vertical="center"/>
    </xf>
    <xf numFmtId="0" fontId="7" fillId="3" borderId="30" xfId="2" applyFont="1" applyFill="1" applyBorder="1" applyAlignment="1">
      <alignment horizontal="center" vertical="center" wrapText="1"/>
    </xf>
    <xf numFmtId="3" fontId="7" fillId="3" borderId="31" xfId="2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8" fillId="0" borderId="0" xfId="2" applyNumberFormat="1" applyFont="1" applyFill="1" applyAlignment="1">
      <alignment horizontal="center" vertical="center"/>
    </xf>
    <xf numFmtId="0" fontId="14" fillId="0" borderId="21" xfId="2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0" fontId="26" fillId="0" borderId="5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/>
    </xf>
    <xf numFmtId="0" fontId="24" fillId="0" borderId="30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 wrapText="1"/>
    </xf>
    <xf numFmtId="0" fontId="24" fillId="0" borderId="32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 wrapText="1"/>
    </xf>
    <xf numFmtId="0" fontId="24" fillId="0" borderId="54" xfId="0" applyFont="1" applyFill="1" applyBorder="1" applyAlignment="1">
      <alignment horizontal="center"/>
    </xf>
    <xf numFmtId="0" fontId="22" fillId="0" borderId="18" xfId="0" applyFont="1" applyFill="1" applyBorder="1"/>
    <xf numFmtId="0" fontId="21" fillId="0" borderId="19" xfId="0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  <xf numFmtId="0" fontId="21" fillId="0" borderId="60" xfId="0" applyFont="1" applyFill="1" applyBorder="1" applyAlignment="1">
      <alignment horizontal="center" vertical="center"/>
    </xf>
    <xf numFmtId="0" fontId="22" fillId="0" borderId="21" xfId="0" applyFont="1" applyFill="1" applyBorder="1"/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2" fillId="0" borderId="25" xfId="0" applyFont="1" applyFill="1" applyBorder="1"/>
    <xf numFmtId="0" fontId="21" fillId="0" borderId="22" xfId="0" applyFont="1" applyFill="1" applyBorder="1" applyAlignment="1">
      <alignment horizontal="center"/>
    </xf>
    <xf numFmtId="0" fontId="21" fillId="0" borderId="59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7" fillId="3" borderId="15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0" fillId="3" borderId="16" xfId="0" applyFill="1" applyBorder="1"/>
    <xf numFmtId="0" fontId="0" fillId="3" borderId="17" xfId="0" applyFill="1" applyBorder="1"/>
    <xf numFmtId="3" fontId="7" fillId="0" borderId="0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wrapText="1"/>
    </xf>
    <xf numFmtId="0" fontId="6" fillId="3" borderId="17" xfId="2" applyFont="1" applyFill="1" applyBorder="1" applyAlignment="1">
      <alignment horizontal="center" wrapText="1"/>
    </xf>
    <xf numFmtId="0" fontId="6" fillId="3" borderId="33" xfId="2" applyFont="1" applyFill="1" applyBorder="1" applyAlignment="1">
      <alignment horizontal="center" wrapText="1"/>
    </xf>
    <xf numFmtId="0" fontId="6" fillId="3" borderId="35" xfId="2" applyFont="1" applyFill="1" applyBorder="1" applyAlignment="1">
      <alignment horizontal="center" wrapText="1"/>
    </xf>
    <xf numFmtId="49" fontId="6" fillId="3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5" fillId="3" borderId="15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</cellXfs>
  <cellStyles count="9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8"/>
    <cellStyle name="Normal 3 2 3" xfId="7"/>
  </cellStyles>
  <dxfs count="1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338</c:v>
                </c:pt>
                <c:pt idx="1">
                  <c:v>14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NOV 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413</c:v>
                </c:pt>
                <c:pt idx="1">
                  <c:v>7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11904"/>
        <c:axId val="187844288"/>
        <c:axId val="0"/>
      </c:bar3DChart>
      <c:catAx>
        <c:axId val="15801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7844288"/>
        <c:crosses val="autoZero"/>
        <c:auto val="1"/>
        <c:lblAlgn val="ctr"/>
        <c:lblOffset val="100"/>
        <c:noMultiLvlLbl val="0"/>
      </c:catAx>
      <c:valAx>
        <c:axId val="187844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80119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0</c:v>
                </c:pt>
                <c:pt idx="1">
                  <c:v>8</c:v>
                </c:pt>
                <c:pt idx="2">
                  <c:v>14</c:v>
                </c:pt>
                <c:pt idx="3">
                  <c:v>2</c:v>
                </c:pt>
                <c:pt idx="4">
                  <c:v>2</c:v>
                </c:pt>
                <c:pt idx="5">
                  <c:v>9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9170560"/>
        <c:axId val="132301952"/>
        <c:axId val="0"/>
      </c:bar3DChart>
      <c:catAx>
        <c:axId val="159170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2301952"/>
        <c:crosses val="autoZero"/>
        <c:auto val="1"/>
        <c:lblAlgn val="ctr"/>
        <c:lblOffset val="100"/>
        <c:noMultiLvlLbl val="0"/>
      </c:catAx>
      <c:valAx>
        <c:axId val="13230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917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24"/>
          <c:w val="0.81388888888889765"/>
          <c:h val="0.61724140781616321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40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2018 '!$C$12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98E-2"/>
                  <c:y val="-6.309148264984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2018 '!$B$13:$B$14</c:f>
              <c:strCache>
                <c:ptCount val="2"/>
                <c:pt idx="0">
                  <c:v>GRÚAS   2018</c:v>
                </c:pt>
                <c:pt idx="1">
                  <c:v>GRUAS 2017</c:v>
                </c:pt>
              </c:strCache>
            </c:strRef>
          </c:cat>
          <c:val>
            <c:numRef>
              <c:f>'SERV. GRUAS 2018 '!$C$13:$C$14</c:f>
              <c:numCache>
                <c:formatCode>General</c:formatCode>
                <c:ptCount val="2"/>
                <c:pt idx="0">
                  <c:v>308</c:v>
                </c:pt>
                <c:pt idx="1">
                  <c:v>285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59172608"/>
        <c:axId val="132259840"/>
        <c:axId val="0"/>
      </c:bar3DChart>
      <c:catAx>
        <c:axId val="159172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2259840"/>
        <c:crosses val="autoZero"/>
        <c:auto val="1"/>
        <c:lblAlgn val="ctr"/>
        <c:lblOffset val="100"/>
        <c:noMultiLvlLbl val="0"/>
      </c:catAx>
      <c:valAx>
        <c:axId val="13225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5917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42</c:v>
                </c:pt>
                <c:pt idx="1">
                  <c:v>15</c:v>
                </c:pt>
                <c:pt idx="2">
                  <c:v>36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NOV /2017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19</c:v>
                </c:pt>
                <c:pt idx="1">
                  <c:v>18</c:v>
                </c:pt>
                <c:pt idx="2">
                  <c:v>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9171584"/>
        <c:axId val="132263296"/>
        <c:axId val="0"/>
      </c:bar3DChart>
      <c:catAx>
        <c:axId val="15917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32263296"/>
        <c:crosses val="autoZero"/>
        <c:auto val="1"/>
        <c:lblAlgn val="ctr"/>
        <c:lblOffset val="100"/>
        <c:noMultiLvlLbl val="0"/>
      </c:catAx>
      <c:valAx>
        <c:axId val="13226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9171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6469026548672634"/>
          <c:w val="0.15754233046451213"/>
          <c:h val="9.678437042714796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1165</c:v>
                </c:pt>
                <c:pt idx="1">
                  <c:v>286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NOV /2017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153846153846153E-2"/>
                  <c:y val="-1.10573600552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3076923076923075E-2"/>
                  <c:y val="-4.9853892658718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645</c:v>
                </c:pt>
                <c:pt idx="1">
                  <c:v>329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0608512"/>
        <c:axId val="132267328"/>
        <c:axId val="0"/>
      </c:bar3DChart>
      <c:catAx>
        <c:axId val="180608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267328"/>
        <c:crosses val="autoZero"/>
        <c:auto val="1"/>
        <c:lblAlgn val="ctr"/>
        <c:lblOffset val="100"/>
        <c:noMultiLvlLbl val="0"/>
      </c:catAx>
      <c:valAx>
        <c:axId val="132267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0608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6807851160968486"/>
          <c:w val="0.15633046638400971"/>
          <c:h val="9.470998917118776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MULTA'!$C$10:$C$16</c:f>
              <c:numCache>
                <c:formatCode>General</c:formatCode>
                <c:ptCount val="7"/>
                <c:pt idx="0">
                  <c:v>566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MULTA'!$D$10:$D$16</c:f>
              <c:numCache>
                <c:formatCode>General</c:formatCode>
                <c:ptCount val="7"/>
                <c:pt idx="0">
                  <c:v>22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MULTA'!$E$10:$E$16</c:f>
              <c:numCache>
                <c:formatCode>General</c:formatCode>
                <c:ptCount val="7"/>
                <c:pt idx="0">
                  <c:v>3</c:v>
                </c:pt>
                <c:pt idx="2">
                  <c:v>0</c:v>
                </c:pt>
                <c:pt idx="4">
                  <c:v>124</c:v>
                </c:pt>
                <c:pt idx="6">
                  <c:v>6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MULTA'!$F$10:$F$16</c:f>
              <c:numCache>
                <c:formatCode>General</c:formatCode>
                <c:ptCount val="7"/>
                <c:pt idx="0">
                  <c:v>19</c:v>
                </c:pt>
                <c:pt idx="2">
                  <c:v>1</c:v>
                </c:pt>
                <c:pt idx="4">
                  <c:v>3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MULTA'!$G$10:$G$16</c:f>
              <c:numCache>
                <c:formatCode>General</c:formatCode>
                <c:ptCount val="7"/>
                <c:pt idx="0">
                  <c:v>14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MULTA'!$H$10:$H$16</c:f>
              <c:numCache>
                <c:formatCode>General</c:formatCode>
                <c:ptCount val="7"/>
                <c:pt idx="0">
                  <c:v>4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MULTA'!$I$10:$I$16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1985280"/>
        <c:axId val="126070144"/>
        <c:axId val="0"/>
      </c:bar3DChart>
      <c:catAx>
        <c:axId val="181985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070144"/>
        <c:crosses val="autoZero"/>
        <c:auto val="1"/>
        <c:lblAlgn val="ctr"/>
        <c:lblOffset val="100"/>
        <c:noMultiLvlLbl val="0"/>
      </c:catAx>
      <c:valAx>
        <c:axId val="126070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9852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MEDICA'!$B$12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MEDICA'!$C$12</c:f>
              <c:numCache>
                <c:formatCode>General</c:formatCode>
                <c:ptCount val="1"/>
                <c:pt idx="0">
                  <c:v>1343</c:v>
                </c:pt>
              </c:numCache>
            </c:numRef>
          </c:val>
        </c:ser>
        <c:ser>
          <c:idx val="1"/>
          <c:order val="1"/>
          <c:tx>
            <c:strRef>
              <c:f>'AREA MEDICA'!$B$13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MEDICA'!$C$13</c:f>
              <c:numCache>
                <c:formatCode>General</c:formatCode>
                <c:ptCount val="1"/>
                <c:pt idx="0">
                  <c:v>235</c:v>
                </c:pt>
              </c:numCache>
            </c:numRef>
          </c:val>
        </c:ser>
        <c:ser>
          <c:idx val="2"/>
          <c:order val="2"/>
          <c:tx>
            <c:strRef>
              <c:f>'AREA MEDICA'!$B$14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MEDICA'!$C$14</c:f>
              <c:numCache>
                <c:formatCode>General</c:formatCode>
                <c:ptCount val="1"/>
                <c:pt idx="0">
                  <c:v>121</c:v>
                </c:pt>
              </c:numCache>
            </c:numRef>
          </c:val>
        </c:ser>
        <c:ser>
          <c:idx val="3"/>
          <c:order val="3"/>
          <c:tx>
            <c:strRef>
              <c:f>'AREA MEDICA'!$B$17</c:f>
              <c:strCache>
                <c:ptCount val="1"/>
                <c:pt idx="0">
                  <c:v>Consultas Médicas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'AREA MEDICA'!$B$18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MEDICA'!$C$18</c:f>
              <c:numCache>
                <c:formatCode>General</c:formatCode>
                <c:ptCount val="1"/>
                <c:pt idx="0">
                  <c:v>627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1988352"/>
        <c:axId val="126074176"/>
        <c:axId val="0"/>
      </c:bar3DChart>
      <c:catAx>
        <c:axId val="181988352"/>
        <c:scaling>
          <c:orientation val="minMax"/>
        </c:scaling>
        <c:delete val="1"/>
        <c:axPos val="b"/>
        <c:majorTickMark val="none"/>
        <c:minorTickMark val="none"/>
        <c:tickLblPos val="none"/>
        <c:crossAx val="126074176"/>
        <c:crosses val="autoZero"/>
        <c:auto val="1"/>
        <c:lblAlgn val="ctr"/>
        <c:lblOffset val="100"/>
        <c:noMultiLvlLbl val="0"/>
      </c:catAx>
      <c:valAx>
        <c:axId val="126074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9883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42</c:v>
                </c:pt>
                <c:pt idx="3">
                  <c:v>50</c:v>
                </c:pt>
                <c:pt idx="4">
                  <c:v>66</c:v>
                </c:pt>
                <c:pt idx="5">
                  <c:v>199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NOV 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17</c:v>
                </c:pt>
                <c:pt idx="3">
                  <c:v>51</c:v>
                </c:pt>
                <c:pt idx="4">
                  <c:v>95</c:v>
                </c:pt>
                <c:pt idx="5">
                  <c:v>261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3175040"/>
        <c:axId val="188184768"/>
        <c:axId val="0"/>
      </c:bar3DChart>
      <c:catAx>
        <c:axId val="153175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8184768"/>
        <c:crosses val="autoZero"/>
        <c:auto val="1"/>
        <c:lblAlgn val="ctr"/>
        <c:lblOffset val="100"/>
        <c:noMultiLvlLbl val="0"/>
      </c:catAx>
      <c:valAx>
        <c:axId val="188184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31750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512"/>
          <c:w val="0.16467510599636584"/>
          <c:h val="0.11248049555732129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22</c:v>
                </c:pt>
                <c:pt idx="1">
                  <c:v>46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NOV 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29</c:v>
                </c:pt>
                <c:pt idx="1">
                  <c:v>35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13440"/>
        <c:axId val="182683904"/>
        <c:axId val="0"/>
      </c:bar3DChart>
      <c:catAx>
        <c:axId val="1580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2683904"/>
        <c:crosses val="autoZero"/>
        <c:auto val="1"/>
        <c:lblAlgn val="ctr"/>
        <c:lblOffset val="100"/>
        <c:noMultiLvlLbl val="0"/>
      </c:catAx>
      <c:valAx>
        <c:axId val="18268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80134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76"/>
          <c:w val="0.17416836459717047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NOV /2017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40576"/>
        <c:axId val="182687936"/>
        <c:axId val="0"/>
      </c:bar3DChart>
      <c:catAx>
        <c:axId val="15804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687936"/>
        <c:crosses val="autoZero"/>
        <c:auto val="1"/>
        <c:lblAlgn val="ctr"/>
        <c:lblOffset val="100"/>
        <c:noMultiLvlLbl val="0"/>
      </c:catAx>
      <c:valAx>
        <c:axId val="182687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8040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82E-2"/>
          <c:y val="0.90545615429991577"/>
          <c:w val="0.19220920877352643"/>
          <c:h val="5.330295384347862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43139580862038E-2"/>
          <c:y val="0.10883876473108058"/>
          <c:w val="0.96520363780150265"/>
          <c:h val="0.836436208569829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33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85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93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70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69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77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42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32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43648"/>
        <c:axId val="188172544"/>
        <c:axId val="0"/>
      </c:bar3DChart>
      <c:catAx>
        <c:axId val="158043648"/>
        <c:scaling>
          <c:orientation val="minMax"/>
        </c:scaling>
        <c:delete val="1"/>
        <c:axPos val="b"/>
        <c:majorTickMark val="none"/>
        <c:minorTickMark val="none"/>
        <c:tickLblPos val="none"/>
        <c:crossAx val="188172544"/>
        <c:crosses val="autoZero"/>
        <c:auto val="1"/>
        <c:lblAlgn val="ctr"/>
        <c:lblOffset val="100"/>
        <c:noMultiLvlLbl val="0"/>
      </c:catAx>
      <c:valAx>
        <c:axId val="1881725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58043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68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75E-3"/>
          <c:y val="0.22827715355805245"/>
          <c:w val="0.95791487326638836"/>
          <c:h val="0.666660473620593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3764992"/>
        <c:axId val="188174848"/>
        <c:axId val="0"/>
      </c:bar3DChart>
      <c:catAx>
        <c:axId val="18376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8174848"/>
        <c:crosses val="autoZero"/>
        <c:auto val="1"/>
        <c:lblAlgn val="ctr"/>
        <c:lblOffset val="100"/>
        <c:noMultiLvlLbl val="0"/>
      </c:catAx>
      <c:valAx>
        <c:axId val="188174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376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20</c:v>
                </c:pt>
                <c:pt idx="8">
                  <c:v>30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24</c:v>
                </c:pt>
                <c:pt idx="14">
                  <c:v>27</c:v>
                </c:pt>
                <c:pt idx="15">
                  <c:v>22</c:v>
                </c:pt>
                <c:pt idx="16">
                  <c:v>15</c:v>
                </c:pt>
                <c:pt idx="17">
                  <c:v>24</c:v>
                </c:pt>
                <c:pt idx="18">
                  <c:v>15</c:v>
                </c:pt>
                <c:pt idx="19">
                  <c:v>20</c:v>
                </c:pt>
                <c:pt idx="20">
                  <c:v>13</c:v>
                </c:pt>
                <c:pt idx="21">
                  <c:v>7</c:v>
                </c:pt>
                <c:pt idx="22">
                  <c:v>4</c:v>
                </c:pt>
                <c:pt idx="23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3945216"/>
        <c:axId val="132220032"/>
        <c:axId val="0"/>
      </c:bar3DChart>
      <c:catAx>
        <c:axId val="18394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220032"/>
        <c:crosses val="autoZero"/>
        <c:auto val="1"/>
        <c:lblAlgn val="ctr"/>
        <c:lblOffset val="100"/>
        <c:noMultiLvlLbl val="0"/>
      </c:catAx>
      <c:valAx>
        <c:axId val="132220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394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20</c:v>
                </c:pt>
                <c:pt idx="8">
                  <c:v>30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24</c:v>
                </c:pt>
                <c:pt idx="14">
                  <c:v>27</c:v>
                </c:pt>
                <c:pt idx="15">
                  <c:v>22</c:v>
                </c:pt>
                <c:pt idx="16">
                  <c:v>15</c:v>
                </c:pt>
                <c:pt idx="17">
                  <c:v>24</c:v>
                </c:pt>
                <c:pt idx="18">
                  <c:v>15</c:v>
                </c:pt>
                <c:pt idx="19">
                  <c:v>20</c:v>
                </c:pt>
                <c:pt idx="20">
                  <c:v>13</c:v>
                </c:pt>
                <c:pt idx="21">
                  <c:v>7</c:v>
                </c:pt>
                <c:pt idx="22">
                  <c:v>4</c:v>
                </c:pt>
                <c:pt idx="23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3944704"/>
        <c:axId val="132300800"/>
        <c:axId val="0"/>
      </c:bar3DChart>
      <c:catAx>
        <c:axId val="183944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2300800"/>
        <c:crosses val="autoZero"/>
        <c:auto val="1"/>
        <c:lblAlgn val="ctr"/>
        <c:lblOffset val="100"/>
        <c:noMultiLvlLbl val="0"/>
      </c:catAx>
      <c:valAx>
        <c:axId val="13230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394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16.xml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254000</xdr:colOff>
      <xdr:row>3</xdr:row>
      <xdr:rowOff>72173</xdr:rowOff>
    </xdr:from>
    <xdr:to>
      <xdr:col>13</xdr:col>
      <xdr:colOff>406400</xdr:colOff>
      <xdr:row>8</xdr:row>
      <xdr:rowOff>102894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382500" y="567473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469900</xdr:colOff>
      <xdr:row>1</xdr:row>
      <xdr:rowOff>12700</xdr:rowOff>
    </xdr:from>
    <xdr:to>
      <xdr:col>1</xdr:col>
      <xdr:colOff>1295400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9900" y="203200"/>
          <a:ext cx="13208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12</xdr:col>
      <xdr:colOff>101600</xdr:colOff>
      <xdr:row>1</xdr:row>
      <xdr:rowOff>139700</xdr:rowOff>
    </xdr:from>
    <xdr:to>
      <xdr:col>13</xdr:col>
      <xdr:colOff>254000</xdr:colOff>
      <xdr:row>6</xdr:row>
      <xdr:rowOff>43421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591800" y="3302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406400</xdr:colOff>
      <xdr:row>11</xdr:row>
      <xdr:rowOff>190500</xdr:rowOff>
    </xdr:from>
    <xdr:to>
      <xdr:col>13</xdr:col>
      <xdr:colOff>723900</xdr:colOff>
      <xdr:row>24</xdr:row>
      <xdr:rowOff>330200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419100</xdr:colOff>
      <xdr:row>3</xdr:row>
      <xdr:rowOff>38100</xdr:rowOff>
    </xdr:from>
    <xdr:to>
      <xdr:col>13</xdr:col>
      <xdr:colOff>571500</xdr:colOff>
      <xdr:row>7</xdr:row>
      <xdr:rowOff>132321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909300" y="6096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4</xdr:row>
      <xdr:rowOff>152400</xdr:rowOff>
    </xdr:from>
    <xdr:to>
      <xdr:col>0</xdr:col>
      <xdr:colOff>1562100</xdr:colOff>
      <xdr:row>9</xdr:row>
      <xdr:rowOff>88900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914400"/>
          <a:ext cx="105410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647700</xdr:colOff>
      <xdr:row>5</xdr:row>
      <xdr:rowOff>50800</xdr:rowOff>
    </xdr:from>
    <xdr:to>
      <xdr:col>13</xdr:col>
      <xdr:colOff>0</xdr:colOff>
      <xdr:row>8</xdr:row>
      <xdr:rowOff>335521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074400" y="10033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76200</xdr:colOff>
      <xdr:row>1</xdr:row>
      <xdr:rowOff>104775</xdr:rowOff>
    </xdr:from>
    <xdr:to>
      <xdr:col>9</xdr:col>
      <xdr:colOff>933336</xdr:colOff>
      <xdr:row>6</xdr:row>
      <xdr:rowOff>65646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353550" y="266700"/>
          <a:ext cx="857136" cy="7704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57150</xdr:rowOff>
    </xdr:from>
    <xdr:to>
      <xdr:col>1</xdr:col>
      <xdr:colOff>171450</xdr:colOff>
      <xdr:row>6</xdr:row>
      <xdr:rowOff>365831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85725" y="542925"/>
          <a:ext cx="647700" cy="794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590550</xdr:colOff>
      <xdr:row>17</xdr:row>
      <xdr:rowOff>0</xdr:rowOff>
    </xdr:from>
    <xdr:to>
      <xdr:col>9</xdr:col>
      <xdr:colOff>628650</xdr:colOff>
      <xdr:row>31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</xdr:colOff>
      <xdr:row>4</xdr:row>
      <xdr:rowOff>142874</xdr:rowOff>
    </xdr:from>
    <xdr:to>
      <xdr:col>10</xdr:col>
      <xdr:colOff>47625</xdr:colOff>
      <xdr:row>6</xdr:row>
      <xdr:rowOff>495299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420100" y="790574"/>
          <a:ext cx="7429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114300</xdr:rowOff>
    </xdr:from>
    <xdr:to>
      <xdr:col>1</xdr:col>
      <xdr:colOff>714375</xdr:colOff>
      <xdr:row>6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20354" r="14159" b="12746"/>
        <a:stretch/>
      </xdr:blipFill>
      <xdr:spPr bwMode="auto">
        <a:xfrm>
          <a:off x="438149" y="276225"/>
          <a:ext cx="704851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384203</xdr:colOff>
      <xdr:row>2</xdr:row>
      <xdr:rowOff>19050</xdr:rowOff>
    </xdr:from>
    <xdr:to>
      <xdr:col>3</xdr:col>
      <xdr:colOff>180974</xdr:colOff>
      <xdr:row>6</xdr:row>
      <xdr:rowOff>121944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661053" y="40957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4200525</xdr:colOff>
      <xdr:row>34</xdr:row>
      <xdr:rowOff>100675</xdr:rowOff>
    </xdr:from>
    <xdr:to>
      <xdr:col>2</xdr:col>
      <xdr:colOff>759596</xdr:colOff>
      <xdr:row>37</xdr:row>
      <xdr:rowOff>71143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629150" y="6949150"/>
          <a:ext cx="140729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12701</xdr:colOff>
      <xdr:row>4</xdr:row>
      <xdr:rowOff>12700</xdr:rowOff>
    </xdr:from>
    <xdr:to>
      <xdr:col>1</xdr:col>
      <xdr:colOff>1447800</xdr:colOff>
      <xdr:row>10</xdr:row>
      <xdr:rowOff>12700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1" y="7747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431800</xdr:colOff>
      <xdr:row>14</xdr:row>
      <xdr:rowOff>50800</xdr:rowOff>
    </xdr:from>
    <xdr:to>
      <xdr:col>14</xdr:col>
      <xdr:colOff>774700</xdr:colOff>
      <xdr:row>35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368300</xdr:colOff>
      <xdr:row>5</xdr:row>
      <xdr:rowOff>114300</xdr:rowOff>
    </xdr:from>
    <xdr:to>
      <xdr:col>14</xdr:col>
      <xdr:colOff>520700</xdr:colOff>
      <xdr:row>9</xdr:row>
      <xdr:rowOff>145021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166600" y="10668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190500</xdr:colOff>
      <xdr:row>2</xdr:row>
      <xdr:rowOff>165100</xdr:rowOff>
    </xdr:from>
    <xdr:to>
      <xdr:col>13</xdr:col>
      <xdr:colOff>342900</xdr:colOff>
      <xdr:row>7</xdr:row>
      <xdr:rowOff>68821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64900" y="5461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469900</xdr:colOff>
      <xdr:row>2</xdr:row>
      <xdr:rowOff>25400</xdr:rowOff>
    </xdr:from>
    <xdr:to>
      <xdr:col>13</xdr:col>
      <xdr:colOff>622300</xdr:colOff>
      <xdr:row>6</xdr:row>
      <xdr:rowOff>119621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31600" y="4064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419100</xdr:colOff>
      <xdr:row>1</xdr:row>
      <xdr:rowOff>133350</xdr:rowOff>
    </xdr:from>
    <xdr:to>
      <xdr:col>5</xdr:col>
      <xdr:colOff>1223256</xdr:colOff>
      <xdr:row>6</xdr:row>
      <xdr:rowOff>46596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96250" y="295275"/>
          <a:ext cx="804156" cy="7228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209550</xdr:colOff>
      <xdr:row>1</xdr:row>
      <xdr:rowOff>27509</xdr:rowOff>
    </xdr:from>
    <xdr:to>
      <xdr:col>7</xdr:col>
      <xdr:colOff>19050</xdr:colOff>
      <xdr:row>5</xdr:row>
      <xdr:rowOff>141846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96125" y="189434"/>
          <a:ext cx="847725" cy="7620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161925</xdr:colOff>
      <xdr:row>2</xdr:row>
      <xdr:rowOff>47419</xdr:rowOff>
    </xdr:from>
    <xdr:to>
      <xdr:col>9</xdr:col>
      <xdr:colOff>161925</xdr:colOff>
      <xdr:row>6</xdr:row>
      <xdr:rowOff>84696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524875" y="371269"/>
          <a:ext cx="762000" cy="6849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2228850</xdr:colOff>
      <xdr:row>1</xdr:row>
      <xdr:rowOff>76200</xdr:rowOff>
    </xdr:from>
    <xdr:to>
      <xdr:col>3</xdr:col>
      <xdr:colOff>210392</xdr:colOff>
      <xdr:row>5</xdr:row>
      <xdr:rowOff>122796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29450" y="238125"/>
          <a:ext cx="772367" cy="6942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02" tableBorderDxfId="101">
  <autoFilter ref="B13:D22"/>
  <tableColumns count="3">
    <tableColumn id="1" name="CONCEPTO" dataDxfId="100"/>
    <tableColumn id="2" name="NOV/2018" dataDxfId="99"/>
    <tableColumn id="3" name="NOV /2017" dataDxfId="98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4" headerRowBorderDxfId="43" tableBorderDxfId="42" headerRowCellStyle="Normal 2">
  <autoFilter ref="B12:C42"/>
  <tableColumns count="2">
    <tableColumn id="1" name="VEHICULO" dataDxfId="41" dataCellStyle="Normal 2"/>
    <tableColumn id="2" name="CANTIDAD" dataDxfId="40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38" headerRowBorderDxfId="39" tableBorderDxfId="37">
  <autoFilter ref="B12:C16"/>
  <tableColumns count="2">
    <tableColumn id="1" name="CONCEPTO" dataDxfId="36"/>
    <tableColumn id="2" name="NOVIEMBRE" dataDxfId="3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4" dataDxfId="32" headerRowBorderDxfId="33" tableBorderDxfId="31">
  <autoFilter ref="B12:D17"/>
  <tableColumns count="3">
    <tableColumn id="1" name="CONCEPTO" dataDxfId="30"/>
    <tableColumn id="2" name="NOV/2018" dataDxfId="29"/>
    <tableColumn id="3" name="NOV /2017" dataDxfId="28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27" dataDxfId="25" headerRowBorderDxfId="26" tableBorderDxfId="24">
  <autoFilter ref="A12:C17"/>
  <tableColumns count="3">
    <tableColumn id="1" name="CONCEPTO" dataDxfId="23"/>
    <tableColumn id="2" name="NOV/2018" dataDxfId="22"/>
    <tableColumn id="3" name="NOV /2017" dataDxfId="21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20" dataDxfId="19" tableBorderDxfId="18">
  <autoFilter ref="B9:J17"/>
  <tableColumns count="9">
    <tableColumn id="1" name="Columna1" dataDxfId="17"/>
    <tableColumn id="2" name="CUMPLIDOS" dataDxfId="16"/>
    <tableColumn id="3" name="ACTIVIDAD" dataDxfId="15"/>
    <tableColumn id="4" name="AMONESTADOS" dataDxfId="14"/>
    <tableColumn id="5" name="SIN EVIDENCIA" dataDxfId="13"/>
    <tableColumn id="6" name="PREESC. MÉDICA" dataDxfId="12"/>
    <tableColumn id="7" name="A.A." dataDxfId="11"/>
    <tableColumn id="9" name="OTROS MOTIVOS" dataDxfId="10"/>
    <tableColumn id="8" name="Columna2" dataDxfId="9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9:C18" totalsRowShown="0" tableBorderDxfId="8">
  <autoFilter ref="B9:C18"/>
  <tableColumns count="2">
    <tableColumn id="1" name="Áreas" dataDxfId="7"/>
    <tableColumn id="2" name="Total" dataDxfId="6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B11:C34" totalsRowShown="0" headerRowDxfId="5" headerRowBorderDxfId="4" tableBorderDxfId="3" totalsRowBorderDxfId="2">
  <autoFilter ref="B11:C34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97" dataDxfId="95" headerRowBorderDxfId="96" tableBorderDxfId="94">
  <autoFilter ref="B14:D22"/>
  <sortState ref="B18:D25">
    <sortCondition ref="C18:C25"/>
  </sortState>
  <tableColumns count="3">
    <tableColumn id="1" name="CONCEPTOS" dataDxfId="93" dataCellStyle="Normal 2"/>
    <tableColumn id="2" name="NOV/2018" dataDxfId="92" dataCellStyle="Normal 2"/>
    <tableColumn id="3" name="NOV /2017" dataDxfId="91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90" dataDxfId="88" headerRowBorderDxfId="89" tableBorderDxfId="87">
  <autoFilter ref="B14:D19"/>
  <tableColumns count="3">
    <tableColumn id="1" name="CONCEPTO" dataDxfId="86" dataCellStyle="Normal 2"/>
    <tableColumn id="2" name="NOV/2018" dataDxfId="85" dataCellStyle="Normal 2"/>
    <tableColumn id="3" name="NOV /2017" dataDxfId="84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3" dataDxfId="81" headerRowBorderDxfId="82" tableBorderDxfId="80">
  <autoFilter ref="B14:D19"/>
  <tableColumns count="3">
    <tableColumn id="1" name="CONCEPTO" dataDxfId="79" dataCellStyle="Normal 2"/>
    <tableColumn id="2" name="NOV/2018" dataDxfId="78" dataCellStyle="Normal 2"/>
    <tableColumn id="3" name="NOV /2017" dataDxfId="77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6" headerRowBorderDxfId="75" tableBorderDxfId="74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3" dataDxfId="71" headerRowBorderDxfId="72" tableBorderDxfId="70" headerRowCellStyle="Normal 2" dataCellStyle="Normal 2">
  <autoFilter ref="B11:G37"/>
  <tableColumns count="6">
    <tableColumn id="1" name="HORA" dataDxfId="69"/>
    <tableColumn id="2" name="CHOQUES" dataDxfId="68" dataCellStyle="Normal 2"/>
    <tableColumn id="3" name="ATROPELLOS" dataDxfId="67" dataCellStyle="Normal 2"/>
    <tableColumn id="4" name="VOLCADURAS" dataDxfId="66" dataCellStyle="Normal 2"/>
    <tableColumn id="5" name="CAIDA DE PERSONA" dataDxfId="65" dataCellStyle="Normal 2"/>
    <tableColumn id="6" name="COMPUTO" dataDxfId="64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3" dataDxfId="61" headerRowBorderDxfId="62" tableBorderDxfId="60" headerRowCellStyle="Normal 2" dataCellStyle="Normal 2">
  <autoFilter ref="B11:C37"/>
  <tableColumns count="2">
    <tableColumn id="1" name="HORA" dataDxfId="59"/>
    <tableColumn id="2" name="ESTADO  DE EBRIEDAD" dataDxfId="58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7" dataDxfId="55" headerRowBorderDxfId="56" tableBorderDxfId="54" headerRowCellStyle="Normal 2" dataCellStyle="Normal 2">
  <autoFilter ref="B45:C63"/>
  <tableColumns count="2">
    <tableColumn id="1" name="EDAD" dataDxfId="53"/>
    <tableColumn id="2" name="ESTADO  DE EBRIEDAD" dataDxfId="52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51" dataDxfId="49" headerRowBorderDxfId="50" tableBorderDxfId="48" totalsRowBorderDxfId="47" headerRowCellStyle="Normal 2">
  <autoFilter ref="B68:C70"/>
  <tableColumns count="2">
    <tableColumn id="1" name="GENERO " dataDxfId="46" dataCellStyle="Normal 2"/>
    <tableColumn id="2" name="E.E." dataDxfId="45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showGridLines="0" view="pageLayout" zoomScale="75" zoomScaleNormal="75" zoomScaleSheetLayoutView="75" zoomScalePageLayoutView="75" workbookViewId="0">
      <selection activeCell="B21" sqref="B21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60" t="s">
        <v>162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</row>
    <row r="12" spans="2:14" ht="34.5" customHeight="1" thickBot="1" x14ac:dyDescent="0.25">
      <c r="B12" s="2"/>
      <c r="C12" s="2"/>
      <c r="D12" s="120"/>
    </row>
    <row r="13" spans="2:14" ht="21" customHeight="1" x14ac:dyDescent="0.2">
      <c r="B13" s="121" t="s">
        <v>0</v>
      </c>
      <c r="C13" s="122" t="s">
        <v>161</v>
      </c>
      <c r="D13" s="122" t="s">
        <v>157</v>
      </c>
    </row>
    <row r="14" spans="2:14" ht="30.95" customHeight="1" x14ac:dyDescent="0.2">
      <c r="B14" s="123" t="s">
        <v>1</v>
      </c>
      <c r="C14" s="185">
        <v>338</v>
      </c>
      <c r="D14" s="181">
        <v>413</v>
      </c>
    </row>
    <row r="15" spans="2:14" ht="30.95" customHeight="1" x14ac:dyDescent="0.2">
      <c r="B15" s="123" t="s">
        <v>2</v>
      </c>
      <c r="C15" s="186">
        <v>14</v>
      </c>
      <c r="D15" s="181">
        <v>7</v>
      </c>
    </row>
    <row r="16" spans="2:14" ht="30.95" customHeight="1" x14ac:dyDescent="0.2">
      <c r="B16" s="123" t="s">
        <v>3</v>
      </c>
      <c r="C16" s="186">
        <v>8</v>
      </c>
      <c r="D16" s="181">
        <v>8</v>
      </c>
    </row>
    <row r="17" spans="2:5" ht="30.95" customHeight="1" x14ac:dyDescent="0.2">
      <c r="B17" s="123" t="s">
        <v>4</v>
      </c>
      <c r="C17" s="186">
        <v>0</v>
      </c>
      <c r="D17" s="181">
        <v>1</v>
      </c>
    </row>
    <row r="18" spans="2:5" ht="12.75" customHeight="1" x14ac:dyDescent="0.2">
      <c r="B18" s="124"/>
      <c r="C18" s="184"/>
      <c r="D18" s="182"/>
    </row>
    <row r="19" spans="2:5" ht="30.95" customHeight="1" x14ac:dyDescent="0.2">
      <c r="B19" s="125" t="s">
        <v>5</v>
      </c>
      <c r="C19" s="181">
        <f>C14+C15+C16+C17</f>
        <v>360</v>
      </c>
      <c r="D19" s="181">
        <f>D14+D15+D16+D17</f>
        <v>429</v>
      </c>
    </row>
    <row r="20" spans="2:5" ht="12.75" customHeight="1" thickBot="1" x14ac:dyDescent="0.25">
      <c r="B20" s="126"/>
      <c r="C20" s="184"/>
      <c r="D20" s="182"/>
    </row>
    <row r="21" spans="2:5" ht="30.95" customHeight="1" thickTop="1" x14ac:dyDescent="0.2">
      <c r="B21" s="123" t="s">
        <v>6</v>
      </c>
      <c r="C21" s="186">
        <v>206</v>
      </c>
      <c r="D21" s="181">
        <v>202</v>
      </c>
    </row>
    <row r="22" spans="2:5" ht="30.95" customHeight="1" thickBot="1" x14ac:dyDescent="0.25">
      <c r="B22" s="127" t="s">
        <v>7</v>
      </c>
      <c r="C22" s="187">
        <v>3</v>
      </c>
      <c r="D22" s="183">
        <v>6</v>
      </c>
    </row>
    <row r="23" spans="2:5" ht="9" customHeight="1" x14ac:dyDescent="0.2">
      <c r="E23" s="119"/>
    </row>
    <row r="24" spans="2:5" x14ac:dyDescent="0.2">
      <c r="E24" s="119"/>
    </row>
    <row r="25" spans="2:5" x14ac:dyDescent="0.2">
      <c r="E25" s="119"/>
    </row>
    <row r="26" spans="2:5" x14ac:dyDescent="0.2">
      <c r="E26" s="119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40"/>
  <sheetViews>
    <sheetView showGridLines="0" showWhiteSpace="0" view="pageLayout" zoomScale="75" zoomScaleSheetLayoutView="75" zoomScalePageLayoutView="75" workbookViewId="0">
      <selection activeCell="C23" sqref="C23"/>
    </sheetView>
  </sheetViews>
  <sheetFormatPr baseColWidth="10" defaultRowHeight="15" x14ac:dyDescent="0.2"/>
  <cols>
    <col min="1" max="1" width="5.85546875" style="10" customWidth="1"/>
    <col min="2" max="2" width="26" style="10" customWidth="1"/>
    <col min="3" max="3" width="13" style="10" customWidth="1"/>
    <col min="4" max="4" width="13.570312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41.25" customHeight="1" x14ac:dyDescent="0.25">
      <c r="B9" s="275" t="s">
        <v>171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129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228" t="s">
        <v>0</v>
      </c>
      <c r="C12" s="209" t="s">
        <v>161</v>
      </c>
      <c r="D12" s="209" t="s">
        <v>157</v>
      </c>
    </row>
    <row r="13" spans="2:16" ht="30.95" customHeight="1" x14ac:dyDescent="0.2">
      <c r="B13" s="229" t="s">
        <v>17</v>
      </c>
      <c r="C13" s="201">
        <v>42</v>
      </c>
      <c r="D13" s="230">
        <v>19</v>
      </c>
    </row>
    <row r="14" spans="2:16" ht="30.95" customHeight="1" x14ac:dyDescent="0.2">
      <c r="B14" s="229" t="s">
        <v>18</v>
      </c>
      <c r="C14" s="201">
        <v>15</v>
      </c>
      <c r="D14" s="230">
        <v>18</v>
      </c>
    </row>
    <row r="15" spans="2:16" ht="46.5" customHeight="1" x14ac:dyDescent="0.2">
      <c r="B15" s="231" t="s">
        <v>19</v>
      </c>
      <c r="C15" s="201">
        <v>36</v>
      </c>
      <c r="D15" s="230">
        <v>42</v>
      </c>
    </row>
    <row r="16" spans="2:16" ht="12.75" customHeight="1" x14ac:dyDescent="0.2">
      <c r="B16" s="232"/>
      <c r="C16" s="233"/>
      <c r="D16" s="233"/>
    </row>
    <row r="17" spans="2:4" ht="30.95" customHeight="1" x14ac:dyDescent="0.2">
      <c r="B17" s="234" t="s">
        <v>5</v>
      </c>
      <c r="C17" s="230">
        <f>C13+C14+C15</f>
        <v>93</v>
      </c>
      <c r="D17" s="230">
        <f>D13+D14+D15</f>
        <v>79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zoomScale="75" zoomScaleSheetLayoutView="75" zoomScalePageLayoutView="75" workbookViewId="0">
      <selection activeCell="K5" sqref="K5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276" t="s">
        <v>172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130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228" t="s">
        <v>0</v>
      </c>
      <c r="B12" s="209" t="s">
        <v>161</v>
      </c>
      <c r="C12" s="209" t="s">
        <v>157</v>
      </c>
    </row>
    <row r="13" spans="1:15" ht="30.95" customHeight="1" x14ac:dyDescent="0.2">
      <c r="A13" s="235" t="s">
        <v>20</v>
      </c>
      <c r="B13" s="199">
        <v>1165</v>
      </c>
      <c r="C13" s="230">
        <v>645</v>
      </c>
    </row>
    <row r="14" spans="1:15" ht="30.95" customHeight="1" x14ac:dyDescent="0.2">
      <c r="A14" s="231" t="s">
        <v>21</v>
      </c>
      <c r="B14" s="201">
        <v>286</v>
      </c>
      <c r="C14" s="230">
        <v>329</v>
      </c>
    </row>
    <row r="15" spans="1:15" ht="30.95" customHeight="1" x14ac:dyDescent="0.2">
      <c r="A15" s="231"/>
      <c r="B15" s="230"/>
      <c r="C15" s="230"/>
    </row>
    <row r="16" spans="1:15" ht="12.75" customHeight="1" x14ac:dyDescent="0.2">
      <c r="A16" s="232"/>
      <c r="B16" s="233"/>
      <c r="C16" s="233"/>
    </row>
    <row r="17" spans="1:3" ht="30.95" customHeight="1" x14ac:dyDescent="0.2">
      <c r="A17" s="234" t="s">
        <v>5</v>
      </c>
      <c r="B17" s="236">
        <f>B13+B14+B15</f>
        <v>1451</v>
      </c>
      <c r="C17" s="236">
        <f>C13+C14+C15</f>
        <v>974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>
      <c r="A20" s="14"/>
      <c r="B20" s="15"/>
      <c r="C20" s="15"/>
    </row>
    <row r="21" spans="1:3" ht="30.95" customHeight="1" thickBot="1" x14ac:dyDescent="0.25">
      <c r="A21" s="14"/>
      <c r="B21" s="15"/>
      <c r="C21" s="15"/>
    </row>
    <row r="22" spans="1:3" ht="30.95" customHeight="1" thickBot="1" x14ac:dyDescent="0.3">
      <c r="A22" s="277" t="s">
        <v>112</v>
      </c>
      <c r="B22" s="278"/>
      <c r="C22" s="15"/>
    </row>
    <row r="23" spans="1:3" ht="27" customHeight="1" x14ac:dyDescent="0.2">
      <c r="A23" s="178" t="s">
        <v>97</v>
      </c>
      <c r="B23" s="131">
        <v>1246</v>
      </c>
      <c r="C23" s="15"/>
    </row>
    <row r="24" spans="1:3" ht="21.75" customHeight="1" thickBot="1" x14ac:dyDescent="0.25">
      <c r="A24" s="179" t="s">
        <v>98</v>
      </c>
      <c r="B24" s="131">
        <v>68</v>
      </c>
      <c r="C24" s="15"/>
    </row>
    <row r="25" spans="1:3" ht="13.5" customHeight="1" thickBot="1" x14ac:dyDescent="0.25">
      <c r="A25" s="173"/>
      <c r="B25" s="174"/>
      <c r="C25" s="15"/>
    </row>
    <row r="26" spans="1:3" ht="24" customHeight="1" x14ac:dyDescent="0.25">
      <c r="A26" s="279" t="s">
        <v>104</v>
      </c>
      <c r="B26" s="280"/>
      <c r="C26" s="15"/>
    </row>
    <row r="27" spans="1:3" ht="30.95" customHeight="1" x14ac:dyDescent="0.2">
      <c r="A27" s="180" t="s">
        <v>97</v>
      </c>
      <c r="B27" s="175">
        <v>129</v>
      </c>
      <c r="C27" s="15"/>
    </row>
    <row r="28" spans="1:3" ht="24.75" customHeight="1" thickBot="1" x14ac:dyDescent="0.25">
      <c r="A28" s="179" t="s">
        <v>98</v>
      </c>
      <c r="B28" s="176">
        <v>8</v>
      </c>
      <c r="C28" s="15"/>
    </row>
    <row r="29" spans="1:3" ht="30.95" customHeight="1" thickBot="1" x14ac:dyDescent="0.3">
      <c r="B29" s="177">
        <f>B28+B27+B24+B23</f>
        <v>1451</v>
      </c>
      <c r="C29" s="15"/>
    </row>
    <row r="30" spans="1:3" ht="30.95" customHeight="1" x14ac:dyDescent="0.2">
      <c r="A30" s="14"/>
      <c r="B30" s="15"/>
      <c r="C30" s="15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L27"/>
  <sheetViews>
    <sheetView workbookViewId="0">
      <selection activeCell="I2" sqref="I2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281" t="s">
        <v>173</v>
      </c>
      <c r="D4" s="281"/>
      <c r="E4" s="281"/>
      <c r="F4" s="281"/>
      <c r="G4" s="281"/>
      <c r="H4" s="281"/>
      <c r="I4" s="281"/>
    </row>
    <row r="5" spans="2:12" x14ac:dyDescent="0.2">
      <c r="C5" s="281"/>
      <c r="D5" s="281"/>
      <c r="E5" s="281"/>
      <c r="F5" s="281"/>
      <c r="G5" s="281"/>
      <c r="H5" s="281"/>
      <c r="I5" s="281"/>
    </row>
    <row r="6" spans="2:12" x14ac:dyDescent="0.2">
      <c r="C6" s="281"/>
      <c r="D6" s="281"/>
      <c r="E6" s="281"/>
      <c r="F6" s="281"/>
      <c r="G6" s="281"/>
      <c r="H6" s="281"/>
      <c r="I6" s="281"/>
    </row>
    <row r="8" spans="2:12" ht="18" thickBot="1" x14ac:dyDescent="0.35"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2:12" s="133" customFormat="1" ht="33" customHeight="1" thickBot="1" x14ac:dyDescent="0.35">
      <c r="B9" s="237" t="s">
        <v>23</v>
      </c>
      <c r="C9" s="238" t="s">
        <v>129</v>
      </c>
      <c r="D9" s="239" t="s">
        <v>130</v>
      </c>
      <c r="E9" s="239" t="s">
        <v>131</v>
      </c>
      <c r="F9" s="240" t="s">
        <v>132</v>
      </c>
      <c r="G9" s="240" t="s">
        <v>133</v>
      </c>
      <c r="H9" s="241" t="s">
        <v>134</v>
      </c>
      <c r="I9" s="242" t="s">
        <v>146</v>
      </c>
      <c r="J9" s="243" t="s">
        <v>139</v>
      </c>
      <c r="K9" s="151"/>
      <c r="L9" s="151"/>
    </row>
    <row r="10" spans="2:12" ht="18" thickBot="1" x14ac:dyDescent="0.35">
      <c r="B10" s="244" t="s">
        <v>125</v>
      </c>
      <c r="C10" s="245">
        <v>566</v>
      </c>
      <c r="D10" s="245">
        <v>22</v>
      </c>
      <c r="E10" s="245">
        <v>3</v>
      </c>
      <c r="F10" s="245">
        <v>19</v>
      </c>
      <c r="G10" s="245">
        <v>14</v>
      </c>
      <c r="H10" s="246">
        <v>4</v>
      </c>
      <c r="I10" s="246">
        <v>0</v>
      </c>
      <c r="J10" s="247">
        <f>SUM(C10:I10)</f>
        <v>628</v>
      </c>
      <c r="K10" s="149"/>
      <c r="L10" s="149"/>
    </row>
    <row r="11" spans="2:12" ht="10.5" customHeight="1" thickBot="1" x14ac:dyDescent="0.35">
      <c r="B11" s="248"/>
      <c r="C11" s="249"/>
      <c r="D11" s="249"/>
      <c r="E11" s="249"/>
      <c r="F11" s="249"/>
      <c r="G11" s="249"/>
      <c r="H11" s="250"/>
      <c r="I11" s="250"/>
      <c r="J11" s="247"/>
      <c r="K11" s="149"/>
      <c r="L11" s="149"/>
    </row>
    <row r="12" spans="2:12" ht="18" thickBot="1" x14ac:dyDescent="0.35">
      <c r="B12" s="248" t="s">
        <v>126</v>
      </c>
      <c r="C12" s="249">
        <v>3</v>
      </c>
      <c r="D12" s="249">
        <v>1</v>
      </c>
      <c r="E12" s="249">
        <v>0</v>
      </c>
      <c r="F12" s="249">
        <v>1</v>
      </c>
      <c r="G12" s="249">
        <v>2</v>
      </c>
      <c r="H12" s="250">
        <v>0</v>
      </c>
      <c r="I12" s="250">
        <v>0</v>
      </c>
      <c r="J12" s="247">
        <f>SUM(C12:I12)</f>
        <v>7</v>
      </c>
      <c r="K12" s="149"/>
      <c r="L12" s="149"/>
    </row>
    <row r="13" spans="2:12" ht="6.75" customHeight="1" thickBot="1" x14ac:dyDescent="0.35">
      <c r="B13" s="248"/>
      <c r="C13" s="249"/>
      <c r="D13" s="249"/>
      <c r="E13" s="249"/>
      <c r="F13" s="249"/>
      <c r="G13" s="249"/>
      <c r="H13" s="250"/>
      <c r="I13" s="250"/>
      <c r="J13" s="247"/>
      <c r="K13" s="149"/>
      <c r="L13" s="149"/>
    </row>
    <row r="14" spans="2:12" ht="18" thickBot="1" x14ac:dyDescent="0.35">
      <c r="B14" s="248" t="s">
        <v>127</v>
      </c>
      <c r="C14" s="249">
        <v>0</v>
      </c>
      <c r="D14" s="249">
        <v>0</v>
      </c>
      <c r="E14" s="249">
        <v>124</v>
      </c>
      <c r="F14" s="249">
        <v>3</v>
      </c>
      <c r="G14" s="249">
        <v>0</v>
      </c>
      <c r="H14" s="250">
        <v>0</v>
      </c>
      <c r="I14" s="250">
        <v>0</v>
      </c>
      <c r="J14" s="247">
        <f>SUM(C14:I14)</f>
        <v>127</v>
      </c>
      <c r="K14" s="149"/>
      <c r="L14" s="149"/>
    </row>
    <row r="15" spans="2:12" ht="9" customHeight="1" thickBot="1" x14ac:dyDescent="0.35">
      <c r="B15" s="248"/>
      <c r="C15" s="249"/>
      <c r="D15" s="249"/>
      <c r="E15" s="249"/>
      <c r="F15" s="249"/>
      <c r="G15" s="249"/>
      <c r="H15" s="250"/>
      <c r="I15" s="250"/>
      <c r="J15" s="247"/>
      <c r="K15" s="149"/>
      <c r="L15" s="149"/>
    </row>
    <row r="16" spans="2:12" ht="18" thickBot="1" x14ac:dyDescent="0.35">
      <c r="B16" s="251" t="s">
        <v>128</v>
      </c>
      <c r="C16" s="252">
        <v>0</v>
      </c>
      <c r="D16" s="252">
        <v>0</v>
      </c>
      <c r="E16" s="252">
        <v>6</v>
      </c>
      <c r="F16" s="252">
        <v>0</v>
      </c>
      <c r="G16" s="252">
        <v>0</v>
      </c>
      <c r="H16" s="253">
        <v>0</v>
      </c>
      <c r="I16" s="253">
        <v>0</v>
      </c>
      <c r="J16" s="247">
        <f>SUM(C16:I16)</f>
        <v>6</v>
      </c>
      <c r="K16" s="149"/>
      <c r="L16" s="149"/>
    </row>
    <row r="17" spans="2:12" ht="36" customHeight="1" x14ac:dyDescent="0.3">
      <c r="B17" s="254"/>
      <c r="C17" s="255">
        <f>SUM(C10:C16)</f>
        <v>569</v>
      </c>
      <c r="D17" s="256">
        <f t="shared" ref="D17:I17" si="0">SUM(D10:D16)</f>
        <v>23</v>
      </c>
      <c r="E17" s="256">
        <f t="shared" si="0"/>
        <v>133</v>
      </c>
      <c r="F17" s="256">
        <f t="shared" si="0"/>
        <v>23</v>
      </c>
      <c r="G17" s="256">
        <f t="shared" si="0"/>
        <v>16</v>
      </c>
      <c r="H17" s="257">
        <f t="shared" si="0"/>
        <v>4</v>
      </c>
      <c r="I17" s="257">
        <f t="shared" si="0"/>
        <v>0</v>
      </c>
      <c r="J17" s="247">
        <f>SUM(C17:I17)</f>
        <v>768</v>
      </c>
      <c r="K17" s="149"/>
      <c r="L17" s="149"/>
    </row>
    <row r="18" spans="2:12" ht="17.25" x14ac:dyDescent="0.3"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2:12" ht="17.25" x14ac:dyDescent="0.3"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  <row r="20" spans="2:12" ht="17.25" x14ac:dyDescent="0.3"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2:12" ht="17.25" x14ac:dyDescent="0.3"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</row>
    <row r="22" spans="2:12" ht="17.25" x14ac:dyDescent="0.3"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2:12" ht="17.25" x14ac:dyDescent="0.3"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  <row r="24" spans="2:12" ht="17.25" x14ac:dyDescent="0.3"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  <row r="25" spans="2:12" ht="17.25" x14ac:dyDescent="0.3"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</row>
    <row r="26" spans="2:12" ht="17.25" x14ac:dyDescent="0.3">
      <c r="K26" s="149"/>
      <c r="L26" s="149"/>
    </row>
    <row r="27" spans="2:12" ht="17.25" x14ac:dyDescent="0.3">
      <c r="K27" s="149"/>
      <c r="L27" s="149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I20"/>
  <sheetViews>
    <sheetView workbookViewId="0">
      <selection activeCell="J3" sqref="J3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6" spans="1:9" ht="12.75" customHeight="1" x14ac:dyDescent="0.2">
      <c r="A6" s="282" t="s">
        <v>135</v>
      </c>
      <c r="B6" s="282"/>
      <c r="C6" s="282"/>
      <c r="D6" s="282"/>
      <c r="E6" s="282"/>
      <c r="F6" s="282"/>
      <c r="G6" s="282"/>
      <c r="H6" s="282"/>
      <c r="I6" s="282"/>
    </row>
    <row r="7" spans="1:9" ht="43.5" customHeight="1" x14ac:dyDescent="0.2">
      <c r="A7" s="282"/>
      <c r="B7" s="282"/>
      <c r="C7" s="282"/>
      <c r="D7" s="282"/>
      <c r="E7" s="282"/>
      <c r="F7" s="282"/>
      <c r="G7" s="282"/>
      <c r="H7" s="282"/>
      <c r="I7" s="282"/>
    </row>
    <row r="8" spans="1:9" ht="13.5" thickBot="1" x14ac:dyDescent="0.25"/>
    <row r="9" spans="1:9" ht="18" thickBot="1" x14ac:dyDescent="0.35">
      <c r="B9" t="s">
        <v>155</v>
      </c>
      <c r="C9" s="156" t="s">
        <v>156</v>
      </c>
      <c r="D9" s="17"/>
      <c r="E9" s="17"/>
    </row>
    <row r="10" spans="1:9" ht="18" thickBot="1" x14ac:dyDescent="0.35">
      <c r="C10" s="156"/>
    </row>
    <row r="11" spans="1:9" ht="17.25" x14ac:dyDescent="0.3">
      <c r="B11" s="132"/>
      <c r="C11" s="157"/>
      <c r="D11" s="149"/>
    </row>
    <row r="12" spans="1:9" ht="17.25" x14ac:dyDescent="0.3">
      <c r="B12" s="150" t="s">
        <v>120</v>
      </c>
      <c r="C12" s="158">
        <v>1343</v>
      </c>
      <c r="D12" s="149"/>
    </row>
    <row r="13" spans="1:9" ht="17.25" x14ac:dyDescent="0.3">
      <c r="B13" s="150" t="s">
        <v>121</v>
      </c>
      <c r="C13" s="158">
        <v>235</v>
      </c>
      <c r="D13" s="149"/>
      <c r="E13" s="191"/>
      <c r="F13" s="133"/>
    </row>
    <row r="14" spans="1:9" ht="18" thickBot="1" x14ac:dyDescent="0.35">
      <c r="B14" s="150" t="s">
        <v>122</v>
      </c>
      <c r="C14" s="158">
        <v>121</v>
      </c>
      <c r="D14" s="149"/>
      <c r="E14" s="191"/>
      <c r="F14" s="133"/>
    </row>
    <row r="15" spans="1:9" ht="18" thickBot="1" x14ac:dyDescent="0.35">
      <c r="B15" s="150" t="s">
        <v>148</v>
      </c>
      <c r="C15" s="158">
        <v>0</v>
      </c>
      <c r="D15" s="149"/>
      <c r="F15" s="192"/>
    </row>
    <row r="16" spans="1:9" ht="17.25" x14ac:dyDescent="0.3">
      <c r="B16" s="150"/>
      <c r="C16" s="158"/>
      <c r="D16" s="149"/>
    </row>
    <row r="17" spans="2:4" ht="17.25" x14ac:dyDescent="0.3">
      <c r="B17" s="150" t="s">
        <v>123</v>
      </c>
      <c r="C17" s="158">
        <v>8</v>
      </c>
      <c r="D17" s="149"/>
    </row>
    <row r="18" spans="2:4" ht="17.25" x14ac:dyDescent="0.3">
      <c r="B18" s="159" t="s">
        <v>124</v>
      </c>
      <c r="C18" s="160">
        <v>627</v>
      </c>
      <c r="D18" s="149"/>
    </row>
    <row r="19" spans="2:4" ht="15" x14ac:dyDescent="0.2">
      <c r="B19" s="148"/>
    </row>
    <row r="20" spans="2:4" ht="15" x14ac:dyDescent="0.2">
      <c r="B20" s="148"/>
    </row>
  </sheetData>
  <mergeCells count="1">
    <mergeCell ref="A6:I7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34"/>
  <sheetViews>
    <sheetView showGridLines="0" workbookViewId="0">
      <selection activeCell="D38" sqref="D38"/>
    </sheetView>
  </sheetViews>
  <sheetFormatPr baseColWidth="10" defaultRowHeight="12.75" x14ac:dyDescent="0.2"/>
  <cols>
    <col min="1" max="1" width="6.42578125" customWidth="1"/>
    <col min="2" max="2" width="72.7109375" bestFit="1" customWidth="1"/>
    <col min="3" max="3" width="15.5703125" customWidth="1"/>
    <col min="4" max="4" width="12.85546875" customWidth="1"/>
  </cols>
  <sheetData>
    <row r="2" spans="1:7" ht="18" customHeight="1" x14ac:dyDescent="0.2"/>
    <row r="8" spans="1:7" ht="36.75" customHeight="1" x14ac:dyDescent="0.25">
      <c r="A8" s="283" t="s">
        <v>113</v>
      </c>
      <c r="B8" s="283"/>
      <c r="C8" s="283"/>
      <c r="D8" s="113"/>
      <c r="E8" s="113"/>
      <c r="F8" s="113"/>
      <c r="G8" s="113"/>
    </row>
    <row r="9" spans="1:7" ht="13.5" thickBot="1" x14ac:dyDescent="0.25"/>
    <row r="10" spans="1:7" ht="31.5" customHeight="1" thickBot="1" x14ac:dyDescent="0.4">
      <c r="B10" s="284" t="s">
        <v>152</v>
      </c>
      <c r="C10" s="285"/>
    </row>
    <row r="11" spans="1:7" ht="15.75" thickBot="1" x14ac:dyDescent="0.3">
      <c r="B11" s="167" t="s">
        <v>100</v>
      </c>
      <c r="C11" s="171" t="s">
        <v>101</v>
      </c>
    </row>
    <row r="12" spans="1:7" ht="15.75" thickBot="1" x14ac:dyDescent="0.3">
      <c r="B12" s="169" t="s">
        <v>144</v>
      </c>
      <c r="C12" s="170"/>
    </row>
    <row r="13" spans="1:7" ht="15" x14ac:dyDescent="0.25">
      <c r="B13" s="168" t="s">
        <v>176</v>
      </c>
      <c r="C13" s="116">
        <v>5</v>
      </c>
    </row>
    <row r="14" spans="1:7" ht="15" x14ac:dyDescent="0.25">
      <c r="B14" s="117" t="s">
        <v>177</v>
      </c>
      <c r="C14" s="118">
        <v>3</v>
      </c>
    </row>
    <row r="15" spans="1:7" ht="15" x14ac:dyDescent="0.25">
      <c r="B15" s="115" t="s">
        <v>178</v>
      </c>
      <c r="C15" s="114">
        <v>2</v>
      </c>
    </row>
    <row r="16" spans="1:7" ht="15" x14ac:dyDescent="0.25">
      <c r="B16" s="115" t="s">
        <v>179</v>
      </c>
      <c r="C16" s="114">
        <v>2</v>
      </c>
    </row>
    <row r="17" spans="2:3" ht="15" x14ac:dyDescent="0.25">
      <c r="B17" s="115" t="s">
        <v>180</v>
      </c>
      <c r="C17" s="114">
        <v>2</v>
      </c>
    </row>
    <row r="18" spans="2:3" ht="15" x14ac:dyDescent="0.25">
      <c r="B18" s="115" t="s">
        <v>181</v>
      </c>
      <c r="C18" s="194">
        <v>2</v>
      </c>
    </row>
    <row r="19" spans="2:3" ht="15" x14ac:dyDescent="0.25">
      <c r="B19" s="115" t="s">
        <v>182</v>
      </c>
      <c r="C19" s="194">
        <v>2</v>
      </c>
    </row>
    <row r="20" spans="2:3" ht="15" x14ac:dyDescent="0.25">
      <c r="B20" s="115" t="s">
        <v>183</v>
      </c>
      <c r="C20" s="194">
        <v>2</v>
      </c>
    </row>
    <row r="21" spans="2:3" ht="15" x14ac:dyDescent="0.25">
      <c r="B21" s="115" t="s">
        <v>184</v>
      </c>
      <c r="C21" s="194">
        <v>2</v>
      </c>
    </row>
    <row r="22" spans="2:3" ht="15" x14ac:dyDescent="0.25">
      <c r="B22" s="115" t="s">
        <v>185</v>
      </c>
      <c r="C22" s="114">
        <v>2</v>
      </c>
    </row>
    <row r="23" spans="2:3" ht="15" x14ac:dyDescent="0.25">
      <c r="B23" s="115" t="s">
        <v>186</v>
      </c>
      <c r="C23" s="194">
        <v>2</v>
      </c>
    </row>
    <row r="24" spans="2:3" ht="15" x14ac:dyDescent="0.25">
      <c r="B24" s="115" t="s">
        <v>187</v>
      </c>
      <c r="C24" s="194">
        <v>2</v>
      </c>
    </row>
    <row r="25" spans="2:3" ht="15.75" thickBot="1" x14ac:dyDescent="0.3">
      <c r="B25" s="115"/>
      <c r="C25" s="114"/>
    </row>
    <row r="26" spans="2:3" ht="15.75" thickBot="1" x14ac:dyDescent="0.3">
      <c r="B26" s="169" t="s">
        <v>145</v>
      </c>
      <c r="C26" s="170"/>
    </row>
    <row r="27" spans="2:3" ht="15" x14ac:dyDescent="0.25">
      <c r="B27" s="258" t="s">
        <v>188</v>
      </c>
      <c r="C27" s="259">
        <v>2</v>
      </c>
    </row>
    <row r="28" spans="2:3" ht="15" x14ac:dyDescent="0.25">
      <c r="B28" s="258" t="s">
        <v>189</v>
      </c>
      <c r="C28" s="259">
        <v>2</v>
      </c>
    </row>
    <row r="29" spans="2:3" ht="15" x14ac:dyDescent="0.25">
      <c r="B29" s="258" t="s">
        <v>190</v>
      </c>
      <c r="C29" s="259">
        <v>2</v>
      </c>
    </row>
    <row r="30" spans="2:3" ht="15" x14ac:dyDescent="0.25">
      <c r="B30" s="258" t="s">
        <v>191</v>
      </c>
      <c r="C30" s="259">
        <v>2</v>
      </c>
    </row>
    <row r="31" spans="2:3" ht="15" x14ac:dyDescent="0.25">
      <c r="B31" s="258"/>
      <c r="C31" s="259"/>
    </row>
    <row r="32" spans="2:3" ht="15" x14ac:dyDescent="0.25">
      <c r="B32" s="115" t="s">
        <v>192</v>
      </c>
      <c r="C32" s="194">
        <v>29</v>
      </c>
    </row>
    <row r="33" spans="2:3" ht="15" x14ac:dyDescent="0.25">
      <c r="B33" s="115"/>
      <c r="C33" s="194"/>
    </row>
    <row r="34" spans="2:3" ht="15" x14ac:dyDescent="0.25">
      <c r="B34" s="193"/>
      <c r="C34" s="194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1"/>
  <sheetViews>
    <sheetView showGridLines="0" view="pageLayout" topLeftCell="A2" zoomScale="75" zoomScaleNormal="50" zoomScaleSheetLayoutView="75" zoomScalePageLayoutView="75" workbookViewId="0">
      <selection activeCell="K13" sqref="K13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61" t="s">
        <v>163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112"/>
      <c r="Q9" s="112"/>
    </row>
    <row r="12" spans="2:17" x14ac:dyDescent="0.2">
      <c r="B12" s="7"/>
    </row>
    <row r="13" spans="2:17" ht="11.1" customHeight="1" x14ac:dyDescent="0.2">
      <c r="B13" s="4"/>
      <c r="C13" s="4"/>
      <c r="D13" s="4"/>
    </row>
    <row r="14" spans="2:17" ht="36" customHeight="1" x14ac:dyDescent="0.2">
      <c r="B14" s="195" t="s">
        <v>12</v>
      </c>
      <c r="C14" s="196" t="s">
        <v>161</v>
      </c>
      <c r="D14" s="197" t="s">
        <v>157</v>
      </c>
    </row>
    <row r="15" spans="2:17" ht="30.95" customHeight="1" x14ac:dyDescent="0.2">
      <c r="B15" s="198" t="s">
        <v>10</v>
      </c>
      <c r="C15" s="199">
        <v>1</v>
      </c>
      <c r="D15" s="200">
        <v>2</v>
      </c>
    </row>
    <row r="16" spans="2:17" ht="30.95" customHeight="1" x14ac:dyDescent="0.2">
      <c r="B16" s="198" t="s">
        <v>110</v>
      </c>
      <c r="C16" s="201">
        <v>2</v>
      </c>
      <c r="D16" s="200">
        <v>3</v>
      </c>
    </row>
    <row r="17" spans="2:4" ht="30.95" customHeight="1" x14ac:dyDescent="0.2">
      <c r="B17" s="198" t="s">
        <v>11</v>
      </c>
      <c r="C17" s="201">
        <v>42</v>
      </c>
      <c r="D17" s="200">
        <v>17</v>
      </c>
    </row>
    <row r="18" spans="2:4" ht="30.95" customHeight="1" x14ac:dyDescent="0.2">
      <c r="B18" s="198" t="s">
        <v>147</v>
      </c>
      <c r="C18" s="201">
        <v>50</v>
      </c>
      <c r="D18" s="202">
        <v>51</v>
      </c>
    </row>
    <row r="19" spans="2:4" ht="30.95" customHeight="1" x14ac:dyDescent="0.2">
      <c r="B19" s="198" t="s">
        <v>9</v>
      </c>
      <c r="C19" s="201">
        <v>66</v>
      </c>
      <c r="D19" s="202">
        <v>95</v>
      </c>
    </row>
    <row r="20" spans="2:4" ht="30.95" customHeight="1" x14ac:dyDescent="0.2">
      <c r="B20" s="198" t="s">
        <v>105</v>
      </c>
      <c r="C20" s="201">
        <v>199</v>
      </c>
      <c r="D20" s="202">
        <v>261</v>
      </c>
    </row>
    <row r="21" spans="2:4" ht="12.75" customHeight="1" x14ac:dyDescent="0.2">
      <c r="B21" s="203"/>
      <c r="C21" s="204"/>
      <c r="D21" s="204"/>
    </row>
    <row r="22" spans="2:4" ht="30.95" customHeight="1" x14ac:dyDescent="0.2">
      <c r="B22" s="205" t="s">
        <v>5</v>
      </c>
      <c r="C22" s="206">
        <f>SUM(C15:C21)</f>
        <v>360</v>
      </c>
      <c r="D22" s="207">
        <f>SUM(D15:D21)</f>
        <v>429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29" spans="2:4" ht="15.75" thickBot="1" x14ac:dyDescent="0.25"/>
    <row r="30" spans="2:4" ht="15.75" x14ac:dyDescent="0.2">
      <c r="B30" s="161" t="s">
        <v>136</v>
      </c>
      <c r="C30" s="162">
        <v>60</v>
      </c>
    </row>
    <row r="31" spans="2:4" ht="15.75" x14ac:dyDescent="0.2">
      <c r="B31" s="163" t="s">
        <v>137</v>
      </c>
      <c r="C31" s="164">
        <v>54</v>
      </c>
    </row>
    <row r="32" spans="2:4" ht="23.25" customHeight="1" x14ac:dyDescent="0.2">
      <c r="B32" s="163" t="s">
        <v>150</v>
      </c>
      <c r="C32" s="164">
        <v>5</v>
      </c>
    </row>
    <row r="33" spans="2:3" ht="21" customHeight="1" x14ac:dyDescent="0.2">
      <c r="B33" s="163" t="s">
        <v>140</v>
      </c>
      <c r="C33" s="164">
        <v>32</v>
      </c>
    </row>
    <row r="34" spans="2:3" ht="23.25" customHeight="1" x14ac:dyDescent="0.2">
      <c r="B34" s="163" t="s">
        <v>138</v>
      </c>
      <c r="C34" s="164">
        <v>14</v>
      </c>
    </row>
    <row r="35" spans="2:3" ht="21" customHeight="1" x14ac:dyDescent="0.2">
      <c r="B35" s="163" t="s">
        <v>149</v>
      </c>
      <c r="C35" s="164">
        <v>4</v>
      </c>
    </row>
    <row r="36" spans="2:3" ht="15.75" x14ac:dyDescent="0.2">
      <c r="B36" s="163" t="s">
        <v>142</v>
      </c>
      <c r="C36" s="164">
        <v>3</v>
      </c>
    </row>
    <row r="37" spans="2:3" ht="15.75" x14ac:dyDescent="0.2">
      <c r="B37" s="163" t="s">
        <v>141</v>
      </c>
      <c r="C37" s="164">
        <v>12</v>
      </c>
    </row>
    <row r="38" spans="2:3" ht="15.75" x14ac:dyDescent="0.2">
      <c r="B38" s="163" t="s">
        <v>143</v>
      </c>
      <c r="C38" s="164">
        <v>14</v>
      </c>
    </row>
    <row r="39" spans="2:3" ht="16.5" thickBot="1" x14ac:dyDescent="0.3">
      <c r="B39" s="165" t="s">
        <v>151</v>
      </c>
      <c r="C39" s="166">
        <v>1</v>
      </c>
    </row>
    <row r="40" spans="2:3" ht="16.5" thickBot="1" x14ac:dyDescent="0.25">
      <c r="B40" s="5"/>
      <c r="C40" s="189">
        <f>SUM(C30:C39)</f>
        <v>199</v>
      </c>
    </row>
    <row r="41" spans="2:3" x14ac:dyDescent="0.2">
      <c r="B41" s="5"/>
      <c r="C41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4"/>
  <sheetViews>
    <sheetView showGridLines="0" view="pageLayout" zoomScale="75" zoomScaleNormal="50" zoomScaleSheetLayoutView="75" zoomScalePageLayoutView="75" workbookViewId="0">
      <selection activeCell="J7" sqref="J7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90"/>
    </row>
    <row r="9" spans="2:14" ht="32.25" customHeight="1" x14ac:dyDescent="0.3">
      <c r="B9" s="261" t="s">
        <v>106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08" t="s">
        <v>0</v>
      </c>
      <c r="C14" s="209" t="s">
        <v>161</v>
      </c>
      <c r="D14" s="209" t="s">
        <v>157</v>
      </c>
    </row>
    <row r="15" spans="2:14" ht="30.95" customHeight="1" x14ac:dyDescent="0.2">
      <c r="B15" s="210" t="s">
        <v>13</v>
      </c>
      <c r="C15" s="211">
        <v>22</v>
      </c>
      <c r="D15" s="211">
        <v>29</v>
      </c>
    </row>
    <row r="16" spans="2:14" ht="30.95" customHeight="1" x14ac:dyDescent="0.2">
      <c r="B16" s="210" t="s">
        <v>14</v>
      </c>
      <c r="C16" s="211">
        <v>46</v>
      </c>
      <c r="D16" s="211">
        <v>35</v>
      </c>
    </row>
    <row r="17" spans="2:4" ht="30.95" customHeight="1" x14ac:dyDescent="0.2">
      <c r="B17" s="210" t="s">
        <v>15</v>
      </c>
      <c r="C17" s="211">
        <v>0</v>
      </c>
      <c r="D17" s="211">
        <v>0</v>
      </c>
    </row>
    <row r="18" spans="2:4" ht="13.5" customHeight="1" x14ac:dyDescent="0.2">
      <c r="B18" s="212"/>
      <c r="C18" s="213"/>
      <c r="D18" s="213"/>
    </row>
    <row r="19" spans="2:4" ht="30.95" customHeight="1" x14ac:dyDescent="0.2">
      <c r="B19" s="214" t="s">
        <v>5</v>
      </c>
      <c r="C19" s="215">
        <f>C15+C16</f>
        <v>68</v>
      </c>
      <c r="D19" s="215">
        <f>D15+D16</f>
        <v>64</v>
      </c>
    </row>
    <row r="23" spans="2:4" ht="15.75" x14ac:dyDescent="0.25">
      <c r="B23" s="93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O44"/>
  <sheetViews>
    <sheetView showGridLines="0" view="pageLayout" zoomScale="75" zoomScaleNormal="50" zoomScaleSheetLayoutView="75" zoomScalePageLayoutView="75" workbookViewId="0">
      <selection activeCell="I6" sqref="I6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62" t="s">
        <v>107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128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08" t="s">
        <v>0</v>
      </c>
      <c r="C14" s="209" t="s">
        <v>161</v>
      </c>
      <c r="D14" s="209" t="s">
        <v>157</v>
      </c>
    </row>
    <row r="15" spans="2:15" ht="30.95" customHeight="1" x14ac:dyDescent="0.2">
      <c r="B15" s="210" t="s">
        <v>13</v>
      </c>
      <c r="C15" s="211">
        <v>4</v>
      </c>
      <c r="D15" s="211">
        <v>9</v>
      </c>
    </row>
    <row r="16" spans="2:15" ht="30.95" customHeight="1" x14ac:dyDescent="0.2">
      <c r="B16" s="210" t="s">
        <v>14</v>
      </c>
      <c r="C16" s="211">
        <v>4</v>
      </c>
      <c r="D16" s="211">
        <v>5</v>
      </c>
    </row>
    <row r="17" spans="2:4" ht="30.95" customHeight="1" x14ac:dyDescent="0.2">
      <c r="B17" s="210" t="s">
        <v>15</v>
      </c>
      <c r="C17" s="211">
        <v>0</v>
      </c>
      <c r="D17" s="211">
        <v>0</v>
      </c>
    </row>
    <row r="18" spans="2:4" ht="13.5" customHeight="1" x14ac:dyDescent="0.2">
      <c r="B18" s="212"/>
      <c r="C18" s="213"/>
      <c r="D18" s="213"/>
    </row>
    <row r="19" spans="2:4" ht="30.95" customHeight="1" x14ac:dyDescent="0.2">
      <c r="B19" s="214" t="s">
        <v>5</v>
      </c>
      <c r="C19" s="216">
        <f>C15+C16</f>
        <v>8</v>
      </c>
      <c r="D19" s="216">
        <f>D15+D16</f>
        <v>14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H55"/>
  <sheetViews>
    <sheetView showGridLines="0" topLeftCell="F1" zoomScaleNormal="50" zoomScaleSheetLayoutView="75" workbookViewId="0">
      <selection activeCell="E6" sqref="E6"/>
    </sheetView>
  </sheetViews>
  <sheetFormatPr baseColWidth="10" defaultRowHeight="12.75" x14ac:dyDescent="0.2"/>
  <cols>
    <col min="1" max="1" width="32.28515625" style="18" customWidth="1"/>
    <col min="2" max="4" width="19.7109375" style="18" customWidth="1"/>
    <col min="5" max="5" width="23.7109375" style="18" customWidth="1"/>
    <col min="6" max="6" width="19.7109375" style="18" customWidth="1"/>
    <col min="7" max="256" width="11.42578125" style="18"/>
    <col min="257" max="257" width="38.42578125" style="18" customWidth="1"/>
    <col min="258" max="262" width="19.7109375" style="18" customWidth="1"/>
    <col min="263" max="512" width="11.42578125" style="18"/>
    <col min="513" max="513" width="38.42578125" style="18" customWidth="1"/>
    <col min="514" max="518" width="19.7109375" style="18" customWidth="1"/>
    <col min="519" max="768" width="11.42578125" style="18"/>
    <col min="769" max="769" width="38.42578125" style="18" customWidth="1"/>
    <col min="770" max="774" width="19.7109375" style="18" customWidth="1"/>
    <col min="775" max="1024" width="11.42578125" style="18"/>
    <col min="1025" max="1025" width="38.42578125" style="18" customWidth="1"/>
    <col min="1026" max="1030" width="19.7109375" style="18" customWidth="1"/>
    <col min="1031" max="1280" width="11.42578125" style="18"/>
    <col min="1281" max="1281" width="38.42578125" style="18" customWidth="1"/>
    <col min="1282" max="1286" width="19.7109375" style="18" customWidth="1"/>
    <col min="1287" max="1536" width="11.42578125" style="18"/>
    <col min="1537" max="1537" width="38.42578125" style="18" customWidth="1"/>
    <col min="1538" max="1542" width="19.7109375" style="18" customWidth="1"/>
    <col min="1543" max="1792" width="11.42578125" style="18"/>
    <col min="1793" max="1793" width="38.42578125" style="18" customWidth="1"/>
    <col min="1794" max="1798" width="19.7109375" style="18" customWidth="1"/>
    <col min="1799" max="2048" width="11.42578125" style="18"/>
    <col min="2049" max="2049" width="38.42578125" style="18" customWidth="1"/>
    <col min="2050" max="2054" width="19.7109375" style="18" customWidth="1"/>
    <col min="2055" max="2304" width="11.42578125" style="18"/>
    <col min="2305" max="2305" width="38.42578125" style="18" customWidth="1"/>
    <col min="2306" max="2310" width="19.7109375" style="18" customWidth="1"/>
    <col min="2311" max="2560" width="11.42578125" style="18"/>
    <col min="2561" max="2561" width="38.42578125" style="18" customWidth="1"/>
    <col min="2562" max="2566" width="19.7109375" style="18" customWidth="1"/>
    <col min="2567" max="2816" width="11.42578125" style="18"/>
    <col min="2817" max="2817" width="38.42578125" style="18" customWidth="1"/>
    <col min="2818" max="2822" width="19.7109375" style="18" customWidth="1"/>
    <col min="2823" max="3072" width="11.42578125" style="18"/>
    <col min="3073" max="3073" width="38.42578125" style="18" customWidth="1"/>
    <col min="3074" max="3078" width="19.7109375" style="18" customWidth="1"/>
    <col min="3079" max="3328" width="11.42578125" style="18"/>
    <col min="3329" max="3329" width="38.42578125" style="18" customWidth="1"/>
    <col min="3330" max="3334" width="19.7109375" style="18" customWidth="1"/>
    <col min="3335" max="3584" width="11.42578125" style="18"/>
    <col min="3585" max="3585" width="38.42578125" style="18" customWidth="1"/>
    <col min="3586" max="3590" width="19.7109375" style="18" customWidth="1"/>
    <col min="3591" max="3840" width="11.42578125" style="18"/>
    <col min="3841" max="3841" width="38.42578125" style="18" customWidth="1"/>
    <col min="3842" max="3846" width="19.7109375" style="18" customWidth="1"/>
    <col min="3847" max="4096" width="11.42578125" style="18"/>
    <col min="4097" max="4097" width="38.42578125" style="18" customWidth="1"/>
    <col min="4098" max="4102" width="19.7109375" style="18" customWidth="1"/>
    <col min="4103" max="4352" width="11.42578125" style="18"/>
    <col min="4353" max="4353" width="38.42578125" style="18" customWidth="1"/>
    <col min="4354" max="4358" width="19.7109375" style="18" customWidth="1"/>
    <col min="4359" max="4608" width="11.42578125" style="18"/>
    <col min="4609" max="4609" width="38.42578125" style="18" customWidth="1"/>
    <col min="4610" max="4614" width="19.7109375" style="18" customWidth="1"/>
    <col min="4615" max="4864" width="11.42578125" style="18"/>
    <col min="4865" max="4865" width="38.42578125" style="18" customWidth="1"/>
    <col min="4866" max="4870" width="19.7109375" style="18" customWidth="1"/>
    <col min="4871" max="5120" width="11.42578125" style="18"/>
    <col min="5121" max="5121" width="38.42578125" style="18" customWidth="1"/>
    <col min="5122" max="5126" width="19.7109375" style="18" customWidth="1"/>
    <col min="5127" max="5376" width="11.42578125" style="18"/>
    <col min="5377" max="5377" width="38.42578125" style="18" customWidth="1"/>
    <col min="5378" max="5382" width="19.7109375" style="18" customWidth="1"/>
    <col min="5383" max="5632" width="11.42578125" style="18"/>
    <col min="5633" max="5633" width="38.42578125" style="18" customWidth="1"/>
    <col min="5634" max="5638" width="19.7109375" style="18" customWidth="1"/>
    <col min="5639" max="5888" width="11.42578125" style="18"/>
    <col min="5889" max="5889" width="38.42578125" style="18" customWidth="1"/>
    <col min="5890" max="5894" width="19.7109375" style="18" customWidth="1"/>
    <col min="5895" max="6144" width="11.42578125" style="18"/>
    <col min="6145" max="6145" width="38.42578125" style="18" customWidth="1"/>
    <col min="6146" max="6150" width="19.7109375" style="18" customWidth="1"/>
    <col min="6151" max="6400" width="11.42578125" style="18"/>
    <col min="6401" max="6401" width="38.42578125" style="18" customWidth="1"/>
    <col min="6402" max="6406" width="19.7109375" style="18" customWidth="1"/>
    <col min="6407" max="6656" width="11.42578125" style="18"/>
    <col min="6657" max="6657" width="38.42578125" style="18" customWidth="1"/>
    <col min="6658" max="6662" width="19.7109375" style="18" customWidth="1"/>
    <col min="6663" max="6912" width="11.42578125" style="18"/>
    <col min="6913" max="6913" width="38.42578125" style="18" customWidth="1"/>
    <col min="6914" max="6918" width="19.7109375" style="18" customWidth="1"/>
    <col min="6919" max="7168" width="11.42578125" style="18"/>
    <col min="7169" max="7169" width="38.42578125" style="18" customWidth="1"/>
    <col min="7170" max="7174" width="19.7109375" style="18" customWidth="1"/>
    <col min="7175" max="7424" width="11.42578125" style="18"/>
    <col min="7425" max="7425" width="38.42578125" style="18" customWidth="1"/>
    <col min="7426" max="7430" width="19.7109375" style="18" customWidth="1"/>
    <col min="7431" max="7680" width="11.42578125" style="18"/>
    <col min="7681" max="7681" width="38.42578125" style="18" customWidth="1"/>
    <col min="7682" max="7686" width="19.7109375" style="18" customWidth="1"/>
    <col min="7687" max="7936" width="11.42578125" style="18"/>
    <col min="7937" max="7937" width="38.42578125" style="18" customWidth="1"/>
    <col min="7938" max="7942" width="19.7109375" style="18" customWidth="1"/>
    <col min="7943" max="8192" width="11.42578125" style="18"/>
    <col min="8193" max="8193" width="38.42578125" style="18" customWidth="1"/>
    <col min="8194" max="8198" width="19.7109375" style="18" customWidth="1"/>
    <col min="8199" max="8448" width="11.42578125" style="18"/>
    <col min="8449" max="8449" width="38.42578125" style="18" customWidth="1"/>
    <col min="8450" max="8454" width="19.7109375" style="18" customWidth="1"/>
    <col min="8455" max="8704" width="11.42578125" style="18"/>
    <col min="8705" max="8705" width="38.42578125" style="18" customWidth="1"/>
    <col min="8706" max="8710" width="19.7109375" style="18" customWidth="1"/>
    <col min="8711" max="8960" width="11.42578125" style="18"/>
    <col min="8961" max="8961" width="38.42578125" style="18" customWidth="1"/>
    <col min="8962" max="8966" width="19.7109375" style="18" customWidth="1"/>
    <col min="8967" max="9216" width="11.42578125" style="18"/>
    <col min="9217" max="9217" width="38.42578125" style="18" customWidth="1"/>
    <col min="9218" max="9222" width="19.7109375" style="18" customWidth="1"/>
    <col min="9223" max="9472" width="11.42578125" style="18"/>
    <col min="9473" max="9473" width="38.42578125" style="18" customWidth="1"/>
    <col min="9474" max="9478" width="19.7109375" style="18" customWidth="1"/>
    <col min="9479" max="9728" width="11.42578125" style="18"/>
    <col min="9729" max="9729" width="38.42578125" style="18" customWidth="1"/>
    <col min="9730" max="9734" width="19.7109375" style="18" customWidth="1"/>
    <col min="9735" max="9984" width="11.42578125" style="18"/>
    <col min="9985" max="9985" width="38.42578125" style="18" customWidth="1"/>
    <col min="9986" max="9990" width="19.7109375" style="18" customWidth="1"/>
    <col min="9991" max="10240" width="11.42578125" style="18"/>
    <col min="10241" max="10241" width="38.42578125" style="18" customWidth="1"/>
    <col min="10242" max="10246" width="19.7109375" style="18" customWidth="1"/>
    <col min="10247" max="10496" width="11.42578125" style="18"/>
    <col min="10497" max="10497" width="38.42578125" style="18" customWidth="1"/>
    <col min="10498" max="10502" width="19.7109375" style="18" customWidth="1"/>
    <col min="10503" max="10752" width="11.42578125" style="18"/>
    <col min="10753" max="10753" width="38.42578125" style="18" customWidth="1"/>
    <col min="10754" max="10758" width="19.7109375" style="18" customWidth="1"/>
    <col min="10759" max="11008" width="11.42578125" style="18"/>
    <col min="11009" max="11009" width="38.42578125" style="18" customWidth="1"/>
    <col min="11010" max="11014" width="19.7109375" style="18" customWidth="1"/>
    <col min="11015" max="11264" width="11.42578125" style="18"/>
    <col min="11265" max="11265" width="38.42578125" style="18" customWidth="1"/>
    <col min="11266" max="11270" width="19.7109375" style="18" customWidth="1"/>
    <col min="11271" max="11520" width="11.42578125" style="18"/>
    <col min="11521" max="11521" width="38.42578125" style="18" customWidth="1"/>
    <col min="11522" max="11526" width="19.7109375" style="18" customWidth="1"/>
    <col min="11527" max="11776" width="11.42578125" style="18"/>
    <col min="11777" max="11777" width="38.42578125" style="18" customWidth="1"/>
    <col min="11778" max="11782" width="19.7109375" style="18" customWidth="1"/>
    <col min="11783" max="12032" width="11.42578125" style="18"/>
    <col min="12033" max="12033" width="38.42578125" style="18" customWidth="1"/>
    <col min="12034" max="12038" width="19.7109375" style="18" customWidth="1"/>
    <col min="12039" max="12288" width="11.42578125" style="18"/>
    <col min="12289" max="12289" width="38.42578125" style="18" customWidth="1"/>
    <col min="12290" max="12294" width="19.7109375" style="18" customWidth="1"/>
    <col min="12295" max="12544" width="11.42578125" style="18"/>
    <col min="12545" max="12545" width="38.42578125" style="18" customWidth="1"/>
    <col min="12546" max="12550" width="19.7109375" style="18" customWidth="1"/>
    <col min="12551" max="12800" width="11.42578125" style="18"/>
    <col min="12801" max="12801" width="38.42578125" style="18" customWidth="1"/>
    <col min="12802" max="12806" width="19.7109375" style="18" customWidth="1"/>
    <col min="12807" max="13056" width="11.42578125" style="18"/>
    <col min="13057" max="13057" width="38.42578125" style="18" customWidth="1"/>
    <col min="13058" max="13062" width="19.7109375" style="18" customWidth="1"/>
    <col min="13063" max="13312" width="11.42578125" style="18"/>
    <col min="13313" max="13313" width="38.42578125" style="18" customWidth="1"/>
    <col min="13314" max="13318" width="19.7109375" style="18" customWidth="1"/>
    <col min="13319" max="13568" width="11.42578125" style="18"/>
    <col min="13569" max="13569" width="38.42578125" style="18" customWidth="1"/>
    <col min="13570" max="13574" width="19.7109375" style="18" customWidth="1"/>
    <col min="13575" max="13824" width="11.42578125" style="18"/>
    <col min="13825" max="13825" width="38.42578125" style="18" customWidth="1"/>
    <col min="13826" max="13830" width="19.7109375" style="18" customWidth="1"/>
    <col min="13831" max="14080" width="11.42578125" style="18"/>
    <col min="14081" max="14081" width="38.42578125" style="18" customWidth="1"/>
    <col min="14082" max="14086" width="19.7109375" style="18" customWidth="1"/>
    <col min="14087" max="14336" width="11.42578125" style="18"/>
    <col min="14337" max="14337" width="38.42578125" style="18" customWidth="1"/>
    <col min="14338" max="14342" width="19.7109375" style="18" customWidth="1"/>
    <col min="14343" max="14592" width="11.42578125" style="18"/>
    <col min="14593" max="14593" width="38.42578125" style="18" customWidth="1"/>
    <col min="14594" max="14598" width="19.7109375" style="18" customWidth="1"/>
    <col min="14599" max="14848" width="11.42578125" style="18"/>
    <col min="14849" max="14849" width="38.42578125" style="18" customWidth="1"/>
    <col min="14850" max="14854" width="19.7109375" style="18" customWidth="1"/>
    <col min="14855" max="15104" width="11.42578125" style="18"/>
    <col min="15105" max="15105" width="38.42578125" style="18" customWidth="1"/>
    <col min="15106" max="15110" width="19.7109375" style="18" customWidth="1"/>
    <col min="15111" max="15360" width="11.42578125" style="18"/>
    <col min="15361" max="15361" width="38.42578125" style="18" customWidth="1"/>
    <col min="15362" max="15366" width="19.7109375" style="18" customWidth="1"/>
    <col min="15367" max="15616" width="11.42578125" style="18"/>
    <col min="15617" max="15617" width="38.42578125" style="18" customWidth="1"/>
    <col min="15618" max="15622" width="19.7109375" style="18" customWidth="1"/>
    <col min="15623" max="15872" width="11.42578125" style="18"/>
    <col min="15873" max="15873" width="38.42578125" style="18" customWidth="1"/>
    <col min="15874" max="15878" width="19.7109375" style="18" customWidth="1"/>
    <col min="15879" max="16128" width="11.42578125" style="18"/>
    <col min="16129" max="16129" width="38.42578125" style="18" customWidth="1"/>
    <col min="16130" max="16134" width="19.7109375" style="18" customWidth="1"/>
    <col min="16135" max="16384" width="11.42578125" style="18"/>
  </cols>
  <sheetData>
    <row r="8" spans="1:6" ht="13.5" thickBot="1" x14ac:dyDescent="0.25"/>
    <row r="9" spans="1:6" ht="49.5" customHeight="1" thickBot="1" x14ac:dyDescent="0.25">
      <c r="A9" s="263" t="s">
        <v>164</v>
      </c>
      <c r="B9" s="264"/>
      <c r="C9" s="264"/>
      <c r="D9" s="264"/>
      <c r="E9" s="264"/>
      <c r="F9" s="265"/>
    </row>
    <row r="10" spans="1:6" x14ac:dyDescent="0.2">
      <c r="A10" s="19"/>
      <c r="B10" s="19"/>
      <c r="C10" s="19"/>
      <c r="D10" s="19"/>
      <c r="E10" s="19"/>
      <c r="F10" s="19"/>
    </row>
    <row r="11" spans="1:6" ht="36" customHeight="1" thickBot="1" x14ac:dyDescent="0.25">
      <c r="A11" s="49" t="s">
        <v>51</v>
      </c>
      <c r="B11" s="50" t="s">
        <v>1</v>
      </c>
      <c r="C11" s="50" t="s">
        <v>2</v>
      </c>
      <c r="D11" s="50" t="s">
        <v>3</v>
      </c>
      <c r="E11" s="50" t="s">
        <v>25</v>
      </c>
      <c r="F11" s="51" t="s">
        <v>16</v>
      </c>
    </row>
    <row r="12" spans="1:6" ht="27.95" customHeight="1" x14ac:dyDescent="0.2">
      <c r="A12" s="37" t="s">
        <v>52</v>
      </c>
      <c r="B12" s="38">
        <v>32</v>
      </c>
      <c r="C12" s="38">
        <v>1</v>
      </c>
      <c r="D12" s="38">
        <v>0</v>
      </c>
      <c r="E12" s="38">
        <v>0</v>
      </c>
      <c r="F12" s="38">
        <f>SUM(B12:E12)</f>
        <v>33</v>
      </c>
    </row>
    <row r="13" spans="1:6" ht="27.95" customHeight="1" x14ac:dyDescent="0.2">
      <c r="A13" s="20" t="s">
        <v>53</v>
      </c>
      <c r="B13" s="39">
        <v>82</v>
      </c>
      <c r="C13" s="39">
        <v>2</v>
      </c>
      <c r="D13" s="39">
        <v>1</v>
      </c>
      <c r="E13" s="38">
        <v>0</v>
      </c>
      <c r="F13" s="38">
        <f t="shared" ref="F13:F27" si="0">SUM(B13:E13)</f>
        <v>85</v>
      </c>
    </row>
    <row r="14" spans="1:6" ht="27.95" customHeight="1" x14ac:dyDescent="0.2">
      <c r="A14" s="20" t="s">
        <v>54</v>
      </c>
      <c r="B14" s="39">
        <v>92</v>
      </c>
      <c r="C14" s="39">
        <v>0</v>
      </c>
      <c r="D14" s="39">
        <v>1</v>
      </c>
      <c r="E14" s="38">
        <v>0</v>
      </c>
      <c r="F14" s="38">
        <f t="shared" si="0"/>
        <v>93</v>
      </c>
    </row>
    <row r="15" spans="1:6" ht="27.95" customHeight="1" x14ac:dyDescent="0.2">
      <c r="A15" s="20" t="s">
        <v>55</v>
      </c>
      <c r="B15" s="39">
        <v>66</v>
      </c>
      <c r="C15" s="39">
        <v>3</v>
      </c>
      <c r="D15" s="39">
        <v>1</v>
      </c>
      <c r="E15" s="38">
        <v>0</v>
      </c>
      <c r="F15" s="38">
        <f t="shared" si="0"/>
        <v>70</v>
      </c>
    </row>
    <row r="16" spans="1:6" ht="27.95" customHeight="1" x14ac:dyDescent="0.2">
      <c r="A16" s="20" t="s">
        <v>56</v>
      </c>
      <c r="B16" s="39">
        <v>68</v>
      </c>
      <c r="C16" s="39">
        <v>0</v>
      </c>
      <c r="D16" s="39">
        <v>1</v>
      </c>
      <c r="E16" s="38">
        <v>0</v>
      </c>
      <c r="F16" s="38">
        <f t="shared" si="0"/>
        <v>69</v>
      </c>
    </row>
    <row r="17" spans="1:8" ht="27.95" customHeight="1" x14ac:dyDescent="0.2">
      <c r="A17" s="20" t="s">
        <v>57</v>
      </c>
      <c r="B17" s="39">
        <v>74</v>
      </c>
      <c r="C17" s="39">
        <v>1</v>
      </c>
      <c r="D17" s="39">
        <v>2</v>
      </c>
      <c r="E17" s="38">
        <v>0</v>
      </c>
      <c r="F17" s="38">
        <f t="shared" si="0"/>
        <v>77</v>
      </c>
    </row>
    <row r="18" spans="1:8" ht="27.95" customHeight="1" x14ac:dyDescent="0.2">
      <c r="A18" s="20" t="s">
        <v>58</v>
      </c>
      <c r="B18" s="39">
        <v>54</v>
      </c>
      <c r="C18" s="39">
        <v>1</v>
      </c>
      <c r="D18" s="39">
        <v>0</v>
      </c>
      <c r="E18" s="38">
        <v>0</v>
      </c>
      <c r="F18" s="38">
        <f t="shared" si="0"/>
        <v>55</v>
      </c>
    </row>
    <row r="19" spans="1:8" ht="27.95" customHeight="1" x14ac:dyDescent="0.2">
      <c r="A19" s="20" t="s">
        <v>59</v>
      </c>
      <c r="B19" s="39">
        <v>41</v>
      </c>
      <c r="C19" s="39">
        <v>1</v>
      </c>
      <c r="D19" s="39">
        <v>0</v>
      </c>
      <c r="E19" s="38">
        <v>0</v>
      </c>
      <c r="F19" s="38">
        <f t="shared" si="0"/>
        <v>42</v>
      </c>
    </row>
    <row r="20" spans="1:8" ht="27.95" customHeight="1" x14ac:dyDescent="0.2">
      <c r="A20" s="20" t="s">
        <v>60</v>
      </c>
      <c r="B20" s="39">
        <v>53</v>
      </c>
      <c r="C20" s="39">
        <v>2</v>
      </c>
      <c r="D20" s="39">
        <v>0</v>
      </c>
      <c r="E20" s="38">
        <v>0</v>
      </c>
      <c r="F20" s="38">
        <f t="shared" si="0"/>
        <v>55</v>
      </c>
    </row>
    <row r="21" spans="1:8" ht="27.95" customHeight="1" x14ac:dyDescent="0.2">
      <c r="A21" s="20" t="s">
        <v>61</v>
      </c>
      <c r="B21" s="39">
        <v>32</v>
      </c>
      <c r="C21" s="39">
        <v>0</v>
      </c>
      <c r="D21" s="39">
        <v>0</v>
      </c>
      <c r="E21" s="38">
        <v>0</v>
      </c>
      <c r="F21" s="38">
        <f t="shared" si="0"/>
        <v>32</v>
      </c>
    </row>
    <row r="22" spans="1:8" ht="27.95" customHeight="1" x14ac:dyDescent="0.2">
      <c r="A22" s="20" t="s">
        <v>62</v>
      </c>
      <c r="B22" s="39">
        <v>17</v>
      </c>
      <c r="C22" s="39">
        <v>0</v>
      </c>
      <c r="D22" s="39">
        <v>0</v>
      </c>
      <c r="E22" s="38">
        <v>0</v>
      </c>
      <c r="F22" s="38">
        <f t="shared" si="0"/>
        <v>17</v>
      </c>
    </row>
    <row r="23" spans="1:8" ht="27.95" customHeight="1" x14ac:dyDescent="0.2">
      <c r="A23" s="20" t="s">
        <v>63</v>
      </c>
      <c r="B23" s="39">
        <v>8</v>
      </c>
      <c r="C23" s="39">
        <v>0</v>
      </c>
      <c r="D23" s="39">
        <v>0</v>
      </c>
      <c r="E23" s="38">
        <v>0</v>
      </c>
      <c r="F23" s="38">
        <f t="shared" si="0"/>
        <v>8</v>
      </c>
    </row>
    <row r="24" spans="1:8" ht="27.95" customHeight="1" x14ac:dyDescent="0.2">
      <c r="A24" s="20" t="s">
        <v>64</v>
      </c>
      <c r="B24" s="39">
        <v>2</v>
      </c>
      <c r="C24" s="39">
        <v>0</v>
      </c>
      <c r="D24" s="39">
        <v>0</v>
      </c>
      <c r="E24" s="38">
        <v>0</v>
      </c>
      <c r="F24" s="38">
        <f t="shared" si="0"/>
        <v>2</v>
      </c>
    </row>
    <row r="25" spans="1:8" ht="27.95" customHeight="1" x14ac:dyDescent="0.2">
      <c r="A25" s="20" t="s">
        <v>65</v>
      </c>
      <c r="B25" s="39">
        <v>0</v>
      </c>
      <c r="C25" s="39">
        <v>0</v>
      </c>
      <c r="D25" s="39">
        <v>0</v>
      </c>
      <c r="E25" s="38">
        <v>0</v>
      </c>
      <c r="F25" s="38">
        <f t="shared" si="0"/>
        <v>0</v>
      </c>
    </row>
    <row r="26" spans="1:8" ht="27.95" customHeight="1" x14ac:dyDescent="0.2">
      <c r="A26" s="20" t="s">
        <v>66</v>
      </c>
      <c r="B26" s="39">
        <v>0</v>
      </c>
      <c r="C26" s="39">
        <v>0</v>
      </c>
      <c r="D26" s="39">
        <v>0</v>
      </c>
      <c r="E26" s="38">
        <v>0</v>
      </c>
      <c r="F26" s="38">
        <f t="shared" si="0"/>
        <v>0</v>
      </c>
    </row>
    <row r="27" spans="1:8" ht="27.95" customHeight="1" x14ac:dyDescent="0.2">
      <c r="A27" s="20" t="s">
        <v>67</v>
      </c>
      <c r="B27" s="39">
        <v>0</v>
      </c>
      <c r="C27" s="39">
        <v>0</v>
      </c>
      <c r="D27" s="39">
        <v>0</v>
      </c>
      <c r="E27" s="38">
        <v>0</v>
      </c>
      <c r="F27" s="38">
        <f t="shared" si="0"/>
        <v>0</v>
      </c>
    </row>
    <row r="28" spans="1:8" ht="15" customHeight="1" thickBot="1" x14ac:dyDescent="0.25">
      <c r="A28" s="21"/>
      <c r="B28" s="22"/>
      <c r="C28" s="22"/>
      <c r="D28" s="22"/>
      <c r="E28" s="22"/>
      <c r="F28" s="22"/>
    </row>
    <row r="29" spans="1:8" ht="35.25" customHeight="1" thickBot="1" x14ac:dyDescent="0.25">
      <c r="A29" s="217" t="s">
        <v>116</v>
      </c>
      <c r="B29" s="218">
        <f>SUM(B12:B28)</f>
        <v>621</v>
      </c>
      <c r="C29" s="218">
        <f t="shared" ref="C29:F29" si="1">SUM(C12:C28)</f>
        <v>11</v>
      </c>
      <c r="D29" s="218">
        <f t="shared" si="1"/>
        <v>6</v>
      </c>
      <c r="E29" s="218">
        <f t="shared" si="1"/>
        <v>0</v>
      </c>
      <c r="F29" s="218">
        <f t="shared" si="1"/>
        <v>638</v>
      </c>
    </row>
    <row r="30" spans="1:8" ht="15" customHeight="1" x14ac:dyDescent="0.2">
      <c r="A30" s="40"/>
      <c r="B30" s="41"/>
      <c r="C30" s="41"/>
      <c r="D30" s="41"/>
      <c r="E30" s="41"/>
      <c r="F30" s="41"/>
    </row>
    <row r="31" spans="1:8" ht="27.95" customHeight="1" x14ac:dyDescent="0.2">
      <c r="A31" s="20" t="s">
        <v>68</v>
      </c>
      <c r="B31" s="39">
        <v>2</v>
      </c>
      <c r="C31" s="39">
        <v>0</v>
      </c>
      <c r="D31" s="39">
        <v>0</v>
      </c>
      <c r="E31" s="39">
        <v>0</v>
      </c>
      <c r="F31" s="39">
        <f>SUM(Tabla12[[#This Row],[CHOQUES]:[CAIDA DE PERSONA]])</f>
        <v>2</v>
      </c>
    </row>
    <row r="32" spans="1:8" ht="27.95" customHeight="1" x14ac:dyDescent="0.2">
      <c r="A32" s="20" t="s">
        <v>69</v>
      </c>
      <c r="B32" s="39">
        <v>1</v>
      </c>
      <c r="C32" s="39">
        <v>0</v>
      </c>
      <c r="D32" s="42">
        <v>0</v>
      </c>
      <c r="E32" s="39">
        <v>0</v>
      </c>
      <c r="F32" s="39">
        <f>SUM(Tabla12[[#This Row],[CHOQUES]:[CAIDA DE PERSONA]])</f>
        <v>1</v>
      </c>
      <c r="H32" s="30"/>
    </row>
    <row r="33" spans="1:8" ht="27.95" customHeight="1" x14ac:dyDescent="0.2">
      <c r="A33" s="20" t="s">
        <v>70</v>
      </c>
      <c r="B33" s="39">
        <v>0</v>
      </c>
      <c r="C33" s="39">
        <v>1</v>
      </c>
      <c r="D33" s="42">
        <v>0</v>
      </c>
      <c r="E33" s="39">
        <v>0</v>
      </c>
      <c r="F33" s="39">
        <f>SUM(Tabla12[[#This Row],[CHOQUES]:[CAIDA DE PERSONA]])</f>
        <v>1</v>
      </c>
      <c r="H33" s="30"/>
    </row>
    <row r="34" spans="1:8" ht="27.95" customHeight="1" x14ac:dyDescent="0.2">
      <c r="A34" s="20" t="s">
        <v>71</v>
      </c>
      <c r="B34" s="39">
        <v>0</v>
      </c>
      <c r="C34" s="39">
        <v>0</v>
      </c>
      <c r="D34" s="39">
        <v>0</v>
      </c>
      <c r="E34" s="39">
        <v>0</v>
      </c>
      <c r="F34" s="39">
        <f>SUM(Tabla12[[#This Row],[CHOQUES]:[CAIDA DE PERSONA]])</f>
        <v>0</v>
      </c>
      <c r="H34" s="30"/>
    </row>
    <row r="35" spans="1:8" ht="15" customHeight="1" thickBot="1" x14ac:dyDescent="0.25">
      <c r="A35" s="43"/>
      <c r="B35" s="22"/>
      <c r="C35" s="22"/>
      <c r="D35" s="22"/>
      <c r="E35" s="22"/>
      <c r="F35" s="22"/>
    </row>
    <row r="36" spans="1:8" ht="30.95" customHeight="1" thickBot="1" x14ac:dyDescent="0.25">
      <c r="A36" s="217" t="s">
        <v>72</v>
      </c>
      <c r="B36" s="218">
        <f>SUM(B31:B34)</f>
        <v>3</v>
      </c>
      <c r="C36" s="218">
        <f>SUM(C31:C34)</f>
        <v>1</v>
      </c>
      <c r="D36" s="218">
        <f t="shared" ref="D36:F36" si="2">SUM(D31:D34)</f>
        <v>0</v>
      </c>
      <c r="E36" s="218">
        <f t="shared" si="2"/>
        <v>0</v>
      </c>
      <c r="F36" s="218">
        <f t="shared" si="2"/>
        <v>4</v>
      </c>
      <c r="H36" s="44"/>
    </row>
    <row r="37" spans="1:8" ht="21.75" customHeight="1" thickBot="1" x14ac:dyDescent="0.25">
      <c r="A37" s="26"/>
      <c r="B37" s="25"/>
      <c r="C37" s="25"/>
      <c r="D37" s="25"/>
      <c r="E37" s="25"/>
      <c r="F37" s="25"/>
    </row>
    <row r="38" spans="1:8" ht="30.95" customHeight="1" thickBot="1" x14ac:dyDescent="0.25">
      <c r="A38" s="45" t="s">
        <v>73</v>
      </c>
      <c r="B38" s="46">
        <v>25</v>
      </c>
      <c r="C38" s="46">
        <v>2</v>
      </c>
      <c r="D38" s="47">
        <v>2</v>
      </c>
      <c r="E38" s="47">
        <v>0</v>
      </c>
      <c r="F38" s="48">
        <f>SUM(Tabla12[[#This Row],[CHOQUES]:[CAIDA DE PERSONA]])</f>
        <v>29</v>
      </c>
    </row>
    <row r="39" spans="1:8" ht="30.95" customHeight="1" x14ac:dyDescent="0.2">
      <c r="A39" s="219" t="s">
        <v>5</v>
      </c>
      <c r="B39" s="220">
        <f>B36+B29</f>
        <v>624</v>
      </c>
      <c r="C39" s="220">
        <f>C36+C29+C38</f>
        <v>14</v>
      </c>
      <c r="D39" s="220">
        <f>D36+D29+D38</f>
        <v>8</v>
      </c>
      <c r="E39" s="220">
        <f t="shared" ref="E39:F39" si="3">E36+E29</f>
        <v>0</v>
      </c>
      <c r="F39" s="220">
        <f t="shared" si="3"/>
        <v>642</v>
      </c>
    </row>
    <row r="40" spans="1:8" ht="7.5" customHeight="1" x14ac:dyDescent="0.2">
      <c r="A40" s="29"/>
      <c r="B40" s="30"/>
      <c r="C40" s="30"/>
      <c r="D40" s="30"/>
      <c r="E40" s="30"/>
      <c r="F40" s="30"/>
    </row>
    <row r="41" spans="1:8" ht="30.95" customHeight="1" x14ac:dyDescent="0.2">
      <c r="A41" s="266" t="s">
        <v>119</v>
      </c>
      <c r="B41" s="266"/>
      <c r="C41" s="266"/>
      <c r="D41" s="266"/>
      <c r="E41" s="266"/>
      <c r="F41" s="266"/>
    </row>
    <row r="42" spans="1:8" ht="30.95" customHeight="1" x14ac:dyDescent="0.2">
      <c r="A42" s="32"/>
      <c r="B42" s="32"/>
      <c r="C42" s="32"/>
      <c r="D42" s="32"/>
      <c r="E42" s="32"/>
      <c r="F42" s="32"/>
    </row>
    <row r="43" spans="1:8" ht="30.95" customHeight="1" x14ac:dyDescent="0.2">
      <c r="A43" s="32"/>
      <c r="B43" s="32"/>
      <c r="C43" s="32"/>
      <c r="D43" s="32"/>
      <c r="E43" s="32"/>
      <c r="F43" s="32"/>
    </row>
    <row r="44" spans="1:8" ht="30.95" customHeight="1" x14ac:dyDescent="0.2">
      <c r="A44" s="33"/>
      <c r="B44" s="33"/>
      <c r="C44" s="33"/>
      <c r="D44" s="33"/>
      <c r="E44" s="33"/>
      <c r="F44" s="33"/>
    </row>
    <row r="45" spans="1:8" ht="30.95" customHeight="1" x14ac:dyDescent="0.2">
      <c r="A45" s="34"/>
      <c r="B45" s="34"/>
      <c r="C45" s="34"/>
      <c r="D45" s="34"/>
      <c r="E45" s="34"/>
      <c r="F45" s="34"/>
    </row>
    <row r="46" spans="1:8" ht="30.95" customHeight="1" x14ac:dyDescent="0.2">
      <c r="A46" s="35"/>
      <c r="B46" s="35"/>
      <c r="C46" s="35"/>
      <c r="D46" s="35"/>
      <c r="E46" s="35"/>
      <c r="F46" s="35"/>
    </row>
    <row r="47" spans="1:8" ht="30.95" customHeight="1" x14ac:dyDescent="0.2">
      <c r="A47" s="29"/>
      <c r="B47" s="30"/>
      <c r="C47" s="30"/>
      <c r="D47" s="30"/>
      <c r="E47" s="30"/>
      <c r="F47" s="30"/>
    </row>
    <row r="48" spans="1:8" ht="30.95" customHeight="1" x14ac:dyDescent="0.2">
      <c r="A48" s="29"/>
      <c r="B48" s="30"/>
      <c r="C48" s="30"/>
      <c r="D48" s="30"/>
      <c r="E48" s="30"/>
      <c r="F48" s="30"/>
    </row>
    <row r="49" spans="1:6" ht="30.95" customHeight="1" x14ac:dyDescent="0.2">
      <c r="A49" s="29"/>
      <c r="B49" s="30"/>
      <c r="C49" s="30"/>
      <c r="D49" s="30"/>
      <c r="E49" s="30"/>
      <c r="F49" s="30"/>
    </row>
    <row r="50" spans="1:6" ht="30.95" customHeight="1" x14ac:dyDescent="0.2">
      <c r="A50" s="29"/>
      <c r="B50" s="30"/>
      <c r="C50" s="30"/>
      <c r="D50" s="30"/>
      <c r="E50" s="30"/>
      <c r="F50" s="30"/>
    </row>
    <row r="51" spans="1:6" ht="30.95" customHeight="1" x14ac:dyDescent="0.2">
      <c r="A51" s="29"/>
      <c r="B51" s="30"/>
      <c r="C51" s="30"/>
      <c r="D51" s="30"/>
      <c r="E51" s="30"/>
      <c r="F51" s="30"/>
    </row>
    <row r="52" spans="1:6" ht="30.95" customHeight="1" x14ac:dyDescent="0.2">
      <c r="A52" s="36"/>
      <c r="B52" s="28"/>
      <c r="C52" s="28"/>
      <c r="D52" s="28"/>
      <c r="E52" s="28"/>
      <c r="F52" s="28"/>
    </row>
    <row r="53" spans="1:6" ht="30.95" customHeight="1" x14ac:dyDescent="0.2">
      <c r="A53" s="29"/>
      <c r="B53" s="30"/>
      <c r="C53" s="30"/>
      <c r="D53" s="30"/>
      <c r="E53" s="30"/>
      <c r="F53" s="30"/>
    </row>
    <row r="54" spans="1:6" ht="30.95" customHeight="1" x14ac:dyDescent="0.2">
      <c r="A54" s="29"/>
      <c r="B54" s="30"/>
      <c r="C54" s="30"/>
      <c r="D54" s="30"/>
      <c r="E54" s="30"/>
      <c r="F54" s="30"/>
    </row>
    <row r="55" spans="1:6" ht="30.95" customHeight="1" x14ac:dyDescent="0.2">
      <c r="A55" s="31"/>
      <c r="B55" s="30"/>
      <c r="C55" s="30"/>
      <c r="D55" s="30"/>
      <c r="E55" s="30"/>
      <c r="F55" s="30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workbookViewId="0">
      <selection activeCell="I9" sqref="I9"/>
    </sheetView>
  </sheetViews>
  <sheetFormatPr baseColWidth="10" defaultRowHeight="12.75" x14ac:dyDescent="0.2"/>
  <cols>
    <col min="1" max="1" width="5.7109375" style="18" customWidth="1"/>
    <col min="2" max="2" width="22.5703125" style="18" customWidth="1"/>
    <col min="3" max="3" width="14.8554687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8" spans="2:7" ht="8.25" customHeight="1" thickBot="1" x14ac:dyDescent="0.25"/>
    <row r="9" spans="2:7" ht="30" customHeight="1" thickBot="1" x14ac:dyDescent="0.25">
      <c r="B9" s="263" t="s">
        <v>165</v>
      </c>
      <c r="C9" s="267"/>
      <c r="D9" s="267"/>
      <c r="E9" s="267"/>
      <c r="F9" s="267"/>
      <c r="G9" s="268"/>
    </row>
    <row r="10" spans="2:7" x14ac:dyDescent="0.2">
      <c r="B10" s="56"/>
      <c r="C10" s="56"/>
      <c r="D10" s="56"/>
      <c r="E10" s="56"/>
      <c r="F10" s="56"/>
      <c r="G10" s="56"/>
    </row>
    <row r="11" spans="2:7" ht="30" customHeight="1" x14ac:dyDescent="0.2">
      <c r="B11" s="57" t="s">
        <v>24</v>
      </c>
      <c r="C11" s="57" t="s">
        <v>1</v>
      </c>
      <c r="D11" s="57" t="s">
        <v>2</v>
      </c>
      <c r="E11" s="57" t="s">
        <v>3</v>
      </c>
      <c r="F11" s="57" t="s">
        <v>25</v>
      </c>
      <c r="G11" s="58" t="s">
        <v>16</v>
      </c>
    </row>
    <row r="12" spans="2:7" ht="27.95" customHeight="1" x14ac:dyDescent="0.2">
      <c r="B12" s="59" t="s">
        <v>26</v>
      </c>
      <c r="C12" s="55">
        <v>7</v>
      </c>
      <c r="D12" s="55">
        <v>0</v>
      </c>
      <c r="E12" s="55">
        <v>1</v>
      </c>
      <c r="F12" s="55">
        <v>0</v>
      </c>
      <c r="G12" s="136">
        <f t="shared" ref="G12:G35" si="0">SUM(C12:F12)</f>
        <v>8</v>
      </c>
    </row>
    <row r="13" spans="2:7" ht="27.95" customHeight="1" x14ac:dyDescent="0.2">
      <c r="B13" s="59" t="s">
        <v>27</v>
      </c>
      <c r="C13" s="55">
        <v>6</v>
      </c>
      <c r="D13" s="55">
        <v>0</v>
      </c>
      <c r="E13" s="55">
        <v>0</v>
      </c>
      <c r="F13" s="55">
        <v>0</v>
      </c>
      <c r="G13" s="136">
        <f t="shared" si="0"/>
        <v>6</v>
      </c>
    </row>
    <row r="14" spans="2:7" ht="27.95" customHeight="1" x14ac:dyDescent="0.2">
      <c r="B14" s="59" t="s">
        <v>28</v>
      </c>
      <c r="C14" s="55">
        <v>9</v>
      </c>
      <c r="D14" s="55">
        <v>0</v>
      </c>
      <c r="E14" s="55">
        <v>2</v>
      </c>
      <c r="F14" s="55">
        <v>0</v>
      </c>
      <c r="G14" s="136">
        <f t="shared" si="0"/>
        <v>11</v>
      </c>
    </row>
    <row r="15" spans="2:7" ht="27.95" customHeight="1" x14ac:dyDescent="0.2">
      <c r="B15" s="59" t="s">
        <v>29</v>
      </c>
      <c r="C15" s="55">
        <v>5</v>
      </c>
      <c r="D15" s="55">
        <v>1</v>
      </c>
      <c r="E15" s="55">
        <v>0</v>
      </c>
      <c r="F15" s="55">
        <v>0</v>
      </c>
      <c r="G15" s="136">
        <f t="shared" si="0"/>
        <v>6</v>
      </c>
    </row>
    <row r="16" spans="2:7" ht="27.95" customHeight="1" x14ac:dyDescent="0.2">
      <c r="B16" s="59" t="s">
        <v>30</v>
      </c>
      <c r="C16" s="55">
        <v>4</v>
      </c>
      <c r="D16" s="55">
        <v>1</v>
      </c>
      <c r="E16" s="55">
        <v>0</v>
      </c>
      <c r="F16" s="55">
        <v>0</v>
      </c>
      <c r="G16" s="136">
        <f t="shared" si="0"/>
        <v>5</v>
      </c>
    </row>
    <row r="17" spans="2:7" ht="27.95" customHeight="1" x14ac:dyDescent="0.2">
      <c r="B17" s="59" t="s">
        <v>31</v>
      </c>
      <c r="C17" s="55">
        <v>3</v>
      </c>
      <c r="D17" s="55">
        <v>0</v>
      </c>
      <c r="E17" s="55">
        <v>0</v>
      </c>
      <c r="F17" s="55">
        <v>0</v>
      </c>
      <c r="G17" s="136">
        <f t="shared" si="0"/>
        <v>3</v>
      </c>
    </row>
    <row r="18" spans="2:7" ht="27.95" customHeight="1" x14ac:dyDescent="0.2">
      <c r="B18" s="59" t="s">
        <v>32</v>
      </c>
      <c r="C18" s="55">
        <v>3</v>
      </c>
      <c r="D18" s="55">
        <v>0</v>
      </c>
      <c r="E18" s="55">
        <v>0</v>
      </c>
      <c r="F18" s="55">
        <v>0</v>
      </c>
      <c r="G18" s="136">
        <f t="shared" si="0"/>
        <v>3</v>
      </c>
    </row>
    <row r="19" spans="2:7" ht="27.95" customHeight="1" x14ac:dyDescent="0.2">
      <c r="B19" s="59" t="s">
        <v>33</v>
      </c>
      <c r="C19" s="55">
        <v>20</v>
      </c>
      <c r="D19" s="55">
        <v>0</v>
      </c>
      <c r="E19" s="55">
        <v>0</v>
      </c>
      <c r="F19" s="55">
        <v>0</v>
      </c>
      <c r="G19" s="136">
        <f t="shared" si="0"/>
        <v>20</v>
      </c>
    </row>
    <row r="20" spans="2:7" ht="27.95" customHeight="1" x14ac:dyDescent="0.2">
      <c r="B20" s="59" t="s">
        <v>34</v>
      </c>
      <c r="C20" s="55">
        <v>30</v>
      </c>
      <c r="D20" s="55">
        <v>0</v>
      </c>
      <c r="E20" s="55">
        <v>0</v>
      </c>
      <c r="F20" s="55">
        <v>0</v>
      </c>
      <c r="G20" s="136">
        <f t="shared" si="0"/>
        <v>30</v>
      </c>
    </row>
    <row r="21" spans="2:7" ht="27.95" customHeight="1" x14ac:dyDescent="0.2">
      <c r="B21" s="59" t="s">
        <v>35</v>
      </c>
      <c r="C21" s="55">
        <v>20</v>
      </c>
      <c r="D21" s="55">
        <v>0</v>
      </c>
      <c r="E21" s="55">
        <v>1</v>
      </c>
      <c r="F21" s="55">
        <v>0</v>
      </c>
      <c r="G21" s="188">
        <f t="shared" si="0"/>
        <v>21</v>
      </c>
    </row>
    <row r="22" spans="2:7" ht="27.95" customHeight="1" x14ac:dyDescent="0.2">
      <c r="B22" s="59" t="s">
        <v>36</v>
      </c>
      <c r="C22" s="55">
        <v>21</v>
      </c>
      <c r="D22" s="55">
        <v>0</v>
      </c>
      <c r="E22" s="55">
        <v>0</v>
      </c>
      <c r="F22" s="55">
        <v>0</v>
      </c>
      <c r="G22" s="134">
        <f t="shared" si="0"/>
        <v>21</v>
      </c>
    </row>
    <row r="23" spans="2:7" ht="27.95" customHeight="1" x14ac:dyDescent="0.2">
      <c r="B23" s="59" t="s">
        <v>37</v>
      </c>
      <c r="C23" s="55">
        <v>21</v>
      </c>
      <c r="D23" s="55">
        <v>0</v>
      </c>
      <c r="E23" s="55">
        <v>0</v>
      </c>
      <c r="F23" s="55">
        <v>0</v>
      </c>
      <c r="G23" s="136">
        <f t="shared" si="0"/>
        <v>21</v>
      </c>
    </row>
    <row r="24" spans="2:7" ht="27.95" customHeight="1" x14ac:dyDescent="0.2">
      <c r="B24" s="59" t="s">
        <v>38</v>
      </c>
      <c r="C24" s="55">
        <v>20</v>
      </c>
      <c r="D24" s="55">
        <v>1</v>
      </c>
      <c r="E24" s="55">
        <v>0</v>
      </c>
      <c r="F24" s="55">
        <v>0</v>
      </c>
      <c r="G24" s="134">
        <f t="shared" si="0"/>
        <v>21</v>
      </c>
    </row>
    <row r="25" spans="2:7" ht="27.95" customHeight="1" x14ac:dyDescent="0.2">
      <c r="B25" s="59" t="s">
        <v>39</v>
      </c>
      <c r="C25" s="55">
        <v>21</v>
      </c>
      <c r="D25" s="55">
        <v>2</v>
      </c>
      <c r="E25" s="55">
        <v>1</v>
      </c>
      <c r="F25" s="55">
        <v>0</v>
      </c>
      <c r="G25" s="134">
        <f t="shared" si="0"/>
        <v>24</v>
      </c>
    </row>
    <row r="26" spans="2:7" ht="27.95" customHeight="1" x14ac:dyDescent="0.2">
      <c r="B26" s="59" t="s">
        <v>40</v>
      </c>
      <c r="C26" s="55">
        <v>25</v>
      </c>
      <c r="D26" s="55">
        <v>2</v>
      </c>
      <c r="E26" s="55">
        <v>0</v>
      </c>
      <c r="F26" s="55">
        <v>0</v>
      </c>
      <c r="G26" s="188">
        <f t="shared" si="0"/>
        <v>27</v>
      </c>
    </row>
    <row r="27" spans="2:7" ht="27.95" customHeight="1" x14ac:dyDescent="0.2">
      <c r="B27" s="59" t="s">
        <v>41</v>
      </c>
      <c r="C27" s="55">
        <v>22</v>
      </c>
      <c r="D27" s="55">
        <v>0</v>
      </c>
      <c r="E27" s="55">
        <v>0</v>
      </c>
      <c r="F27" s="55">
        <v>0</v>
      </c>
      <c r="G27" s="134">
        <f t="shared" si="0"/>
        <v>22</v>
      </c>
    </row>
    <row r="28" spans="2:7" ht="27.95" customHeight="1" x14ac:dyDescent="0.2">
      <c r="B28" s="59" t="s">
        <v>42</v>
      </c>
      <c r="C28" s="55">
        <v>13</v>
      </c>
      <c r="D28" s="55">
        <v>1</v>
      </c>
      <c r="E28" s="55">
        <v>1</v>
      </c>
      <c r="F28" s="55">
        <v>0</v>
      </c>
      <c r="G28" s="134">
        <f t="shared" si="0"/>
        <v>15</v>
      </c>
    </row>
    <row r="29" spans="2:7" ht="27.95" customHeight="1" x14ac:dyDescent="0.2">
      <c r="B29" s="59" t="s">
        <v>43</v>
      </c>
      <c r="C29" s="55">
        <v>24</v>
      </c>
      <c r="D29" s="55">
        <v>0</v>
      </c>
      <c r="E29" s="55">
        <v>0</v>
      </c>
      <c r="F29" s="55">
        <v>0</v>
      </c>
      <c r="G29" s="134">
        <f t="shared" si="0"/>
        <v>24</v>
      </c>
    </row>
    <row r="30" spans="2:7" ht="27.95" customHeight="1" x14ac:dyDescent="0.2">
      <c r="B30" s="59" t="s">
        <v>44</v>
      </c>
      <c r="C30" s="55">
        <v>14</v>
      </c>
      <c r="D30" s="55">
        <v>1</v>
      </c>
      <c r="E30" s="55">
        <v>0</v>
      </c>
      <c r="F30" s="55">
        <v>0</v>
      </c>
      <c r="G30" s="136">
        <f t="shared" si="0"/>
        <v>15</v>
      </c>
    </row>
    <row r="31" spans="2:7" ht="27.95" customHeight="1" x14ac:dyDescent="0.2">
      <c r="B31" s="59" t="s">
        <v>45</v>
      </c>
      <c r="C31" s="55">
        <v>17</v>
      </c>
      <c r="D31" s="55">
        <v>2</v>
      </c>
      <c r="E31" s="55">
        <v>1</v>
      </c>
      <c r="F31" s="55">
        <v>0</v>
      </c>
      <c r="G31" s="134">
        <f t="shared" si="0"/>
        <v>20</v>
      </c>
    </row>
    <row r="32" spans="2:7" ht="27.95" customHeight="1" x14ac:dyDescent="0.2">
      <c r="B32" s="59" t="s">
        <v>46</v>
      </c>
      <c r="C32" s="55">
        <v>11</v>
      </c>
      <c r="D32" s="55">
        <v>2</v>
      </c>
      <c r="E32" s="55">
        <v>0</v>
      </c>
      <c r="F32" s="55">
        <v>0</v>
      </c>
      <c r="G32" s="188">
        <f t="shared" si="0"/>
        <v>13</v>
      </c>
    </row>
    <row r="33" spans="2:7" ht="27.95" customHeight="1" x14ac:dyDescent="0.2">
      <c r="B33" s="59" t="s">
        <v>47</v>
      </c>
      <c r="C33" s="55">
        <v>6</v>
      </c>
      <c r="D33" s="55">
        <v>0</v>
      </c>
      <c r="E33" s="55">
        <v>1</v>
      </c>
      <c r="F33" s="55">
        <v>0</v>
      </c>
      <c r="G33" s="136">
        <f t="shared" si="0"/>
        <v>7</v>
      </c>
    </row>
    <row r="34" spans="2:7" ht="27.95" customHeight="1" x14ac:dyDescent="0.2">
      <c r="B34" s="59" t="s">
        <v>48</v>
      </c>
      <c r="C34" s="55">
        <v>3</v>
      </c>
      <c r="D34" s="55">
        <v>1</v>
      </c>
      <c r="E34" s="55">
        <v>0</v>
      </c>
      <c r="F34" s="55">
        <v>0</v>
      </c>
      <c r="G34" s="136">
        <f t="shared" si="0"/>
        <v>4</v>
      </c>
    </row>
    <row r="35" spans="2:7" ht="27.95" customHeight="1" x14ac:dyDescent="0.2">
      <c r="B35" s="60" t="s">
        <v>49</v>
      </c>
      <c r="C35" s="55">
        <v>13</v>
      </c>
      <c r="D35" s="55">
        <v>0</v>
      </c>
      <c r="E35" s="55">
        <v>0</v>
      </c>
      <c r="F35" s="55">
        <v>0</v>
      </c>
      <c r="G35" s="136">
        <f t="shared" si="0"/>
        <v>13</v>
      </c>
    </row>
    <row r="36" spans="2:7" s="66" customFormat="1" ht="5.25" customHeight="1" thickBot="1" x14ac:dyDescent="0.25">
      <c r="B36" s="52"/>
      <c r="C36" s="53"/>
      <c r="D36" s="53"/>
      <c r="E36" s="53"/>
      <c r="F36" s="53"/>
      <c r="G36" s="54" t="s">
        <v>50</v>
      </c>
    </row>
    <row r="37" spans="2:7" ht="27.95" customHeight="1" thickTop="1" x14ac:dyDescent="0.2">
      <c r="B37" s="61" t="s">
        <v>5</v>
      </c>
      <c r="C37" s="62">
        <f>SUM(C12:C36)</f>
        <v>338</v>
      </c>
      <c r="D37" s="62">
        <f>SUM(D12:D36)</f>
        <v>14</v>
      </c>
      <c r="E37" s="62">
        <f>SUM(E12:E36)</f>
        <v>8</v>
      </c>
      <c r="F37" s="62">
        <f>SUM(F12:F35)</f>
        <v>0</v>
      </c>
      <c r="G37" s="63">
        <f>SUM(C37:F37)</f>
        <v>360</v>
      </c>
    </row>
    <row r="38" spans="2:7" ht="27.95" customHeight="1" x14ac:dyDescent="0.2">
      <c r="B38" s="27"/>
      <c r="C38" s="28"/>
      <c r="D38" s="28"/>
      <c r="E38" s="28"/>
      <c r="F38" s="28"/>
      <c r="G38" s="30"/>
    </row>
    <row r="39" spans="2:7" ht="27.95" customHeight="1" x14ac:dyDescent="0.2">
      <c r="B39" s="29"/>
      <c r="C39" s="30"/>
      <c r="D39" s="30"/>
      <c r="E39" s="30"/>
      <c r="F39" s="30"/>
      <c r="G39" s="30"/>
    </row>
    <row r="40" spans="2:7" ht="8.25" customHeight="1" x14ac:dyDescent="0.2">
      <c r="B40" s="27"/>
      <c r="C40" s="27"/>
      <c r="D40" s="27"/>
      <c r="E40" s="28"/>
      <c r="F40" s="28"/>
      <c r="G40" s="30"/>
    </row>
    <row r="41" spans="2:7" ht="23.25" customHeight="1" x14ac:dyDescent="0.2">
      <c r="B41" s="29"/>
      <c r="C41" s="30"/>
      <c r="D41" s="30"/>
      <c r="E41" s="30"/>
      <c r="F41" s="30"/>
      <c r="G41" s="30"/>
    </row>
    <row r="42" spans="2:7" ht="30.95" customHeight="1" x14ac:dyDescent="0.2">
      <c r="B42" s="29"/>
      <c r="C42" s="30"/>
      <c r="D42" s="30"/>
      <c r="E42" s="30"/>
      <c r="F42" s="30"/>
      <c r="G42" s="30"/>
    </row>
    <row r="43" spans="2:7" ht="30.95" customHeight="1" x14ac:dyDescent="0.2">
      <c r="B43" s="31"/>
      <c r="C43" s="30"/>
      <c r="D43" s="30"/>
      <c r="E43" s="30"/>
      <c r="F43" s="30"/>
      <c r="G43" s="30"/>
    </row>
    <row r="44" spans="2:7" ht="30.95" customHeight="1" x14ac:dyDescent="0.2">
      <c r="B44" s="32"/>
      <c r="C44" s="32"/>
      <c r="D44" s="32"/>
      <c r="E44" s="32"/>
      <c r="F44" s="32"/>
      <c r="G44" s="30"/>
    </row>
    <row r="45" spans="2:7" ht="30.95" customHeight="1" x14ac:dyDescent="0.2">
      <c r="B45" s="32"/>
      <c r="C45" s="32"/>
      <c r="D45" s="32"/>
      <c r="E45" s="32"/>
      <c r="F45" s="32"/>
      <c r="G45" s="30"/>
    </row>
    <row r="46" spans="2:7" ht="30.95" customHeight="1" x14ac:dyDescent="0.2">
      <c r="B46" s="33"/>
      <c r="C46" s="33"/>
      <c r="D46" s="33"/>
      <c r="E46" s="33"/>
      <c r="F46" s="33"/>
      <c r="G46" s="30"/>
    </row>
    <row r="47" spans="2:7" ht="30.95" customHeight="1" x14ac:dyDescent="0.2">
      <c r="B47" s="34"/>
      <c r="C47" s="34"/>
      <c r="D47" s="34"/>
      <c r="E47" s="34"/>
      <c r="F47" s="34"/>
      <c r="G47" s="30"/>
    </row>
    <row r="48" spans="2:7" ht="30.95" customHeight="1" x14ac:dyDescent="0.2">
      <c r="B48" s="35"/>
      <c r="C48" s="35"/>
      <c r="D48" s="35"/>
      <c r="E48" s="35"/>
      <c r="F48" s="35"/>
      <c r="G48" s="30"/>
    </row>
    <row r="49" spans="2:7" ht="30.95" customHeight="1" x14ac:dyDescent="0.2">
      <c r="B49" s="29"/>
      <c r="C49" s="30"/>
      <c r="D49" s="30"/>
      <c r="E49" s="30"/>
      <c r="F49" s="30"/>
      <c r="G49" s="30"/>
    </row>
    <row r="50" spans="2:7" ht="30.95" customHeight="1" x14ac:dyDescent="0.2">
      <c r="B50" s="29"/>
      <c r="C50" s="30"/>
      <c r="D50" s="30"/>
      <c r="E50" s="30"/>
      <c r="F50" s="30"/>
      <c r="G50" s="30"/>
    </row>
    <row r="51" spans="2:7" ht="30.95" customHeight="1" x14ac:dyDescent="0.2">
      <c r="B51" s="29"/>
      <c r="C51" s="30"/>
      <c r="D51" s="30"/>
      <c r="E51" s="30"/>
      <c r="F51" s="30"/>
      <c r="G51" s="30"/>
    </row>
    <row r="52" spans="2:7" ht="30.95" customHeight="1" x14ac:dyDescent="0.2">
      <c r="B52" s="29"/>
      <c r="C52" s="30"/>
      <c r="D52" s="30"/>
      <c r="E52" s="30"/>
      <c r="F52" s="30"/>
      <c r="G52" s="30"/>
    </row>
    <row r="53" spans="2:7" ht="30.95" customHeight="1" x14ac:dyDescent="0.2">
      <c r="B53" s="29"/>
      <c r="C53" s="30"/>
      <c r="D53" s="30"/>
      <c r="E53" s="30"/>
      <c r="F53" s="30"/>
      <c r="G53" s="30"/>
    </row>
    <row r="54" spans="2:7" ht="30.95" customHeight="1" x14ac:dyDescent="0.2">
      <c r="B54" s="36"/>
      <c r="C54" s="28"/>
      <c r="D54" s="28"/>
      <c r="E54" s="28"/>
      <c r="F54" s="28"/>
      <c r="G54" s="30"/>
    </row>
    <row r="55" spans="2:7" ht="30.95" customHeight="1" x14ac:dyDescent="0.2">
      <c r="B55" s="29"/>
      <c r="C55" s="30"/>
      <c r="D55" s="30"/>
      <c r="E55" s="30"/>
      <c r="F55" s="30"/>
      <c r="G55" s="30"/>
    </row>
    <row r="56" spans="2:7" ht="30.95" customHeight="1" x14ac:dyDescent="0.2">
      <c r="B56" s="29"/>
      <c r="C56" s="30"/>
      <c r="D56" s="30"/>
      <c r="E56" s="30"/>
      <c r="F56" s="30"/>
      <c r="G56" s="30"/>
    </row>
    <row r="57" spans="2:7" ht="30.95" customHeight="1" x14ac:dyDescent="0.2">
      <c r="B57" s="31"/>
      <c r="C57" s="30"/>
      <c r="D57" s="30"/>
      <c r="E57" s="30"/>
      <c r="F57" s="30"/>
      <c r="G57" s="30"/>
    </row>
    <row r="58" spans="2:7" ht="15" x14ac:dyDescent="0.2">
      <c r="B58" s="64"/>
      <c r="C58" s="64"/>
      <c r="D58" s="64"/>
      <c r="E58" s="64"/>
      <c r="F58" s="64"/>
      <c r="G58" s="30"/>
    </row>
    <row r="59" spans="2:7" ht="15" x14ac:dyDescent="0.2">
      <c r="B59" s="64"/>
      <c r="C59" s="64"/>
      <c r="D59" s="64"/>
      <c r="E59" s="64"/>
      <c r="F59" s="64"/>
      <c r="G59" s="30"/>
    </row>
    <row r="60" spans="2:7" ht="15" x14ac:dyDescent="0.2">
      <c r="B60" s="64"/>
      <c r="C60" s="64"/>
      <c r="D60" s="64"/>
      <c r="E60" s="64"/>
      <c r="F60" s="64"/>
      <c r="G60" s="30"/>
    </row>
    <row r="61" spans="2:7" ht="15" x14ac:dyDescent="0.2">
      <c r="B61" s="64"/>
      <c r="C61" s="64"/>
      <c r="D61" s="64"/>
      <c r="E61" s="64"/>
      <c r="F61" s="64"/>
      <c r="G61" s="30"/>
    </row>
    <row r="62" spans="2:7" ht="15" x14ac:dyDescent="0.2">
      <c r="B62" s="64"/>
      <c r="C62" s="64"/>
      <c r="D62" s="64"/>
      <c r="E62" s="64"/>
      <c r="F62" s="64"/>
      <c r="G62" s="30"/>
    </row>
    <row r="63" spans="2:7" ht="15" x14ac:dyDescent="0.2">
      <c r="B63" s="64"/>
      <c r="C63" s="64"/>
      <c r="D63" s="64"/>
      <c r="E63" s="64"/>
      <c r="F63" s="64"/>
      <c r="G63" s="30"/>
    </row>
    <row r="64" spans="2:7" ht="15" x14ac:dyDescent="0.2">
      <c r="B64" s="64"/>
      <c r="C64" s="64"/>
      <c r="D64" s="64"/>
      <c r="E64" s="64"/>
      <c r="F64" s="64"/>
      <c r="G64" s="30"/>
    </row>
    <row r="65" spans="2:7" ht="15" x14ac:dyDescent="0.2">
      <c r="B65" s="64"/>
      <c r="C65" s="64"/>
      <c r="D65" s="64"/>
      <c r="E65" s="64"/>
      <c r="F65" s="64"/>
      <c r="G65" s="30"/>
    </row>
    <row r="66" spans="2:7" ht="15" x14ac:dyDescent="0.2">
      <c r="B66" s="64"/>
      <c r="C66" s="64"/>
      <c r="D66" s="64"/>
      <c r="E66" s="64"/>
      <c r="F66" s="64"/>
      <c r="G66" s="30"/>
    </row>
    <row r="67" spans="2:7" ht="15" x14ac:dyDescent="0.2">
      <c r="B67" s="64"/>
      <c r="C67" s="64"/>
      <c r="D67" s="64"/>
      <c r="E67" s="64"/>
      <c r="F67" s="64"/>
      <c r="G67" s="30"/>
    </row>
    <row r="68" spans="2:7" ht="15" x14ac:dyDescent="0.2">
      <c r="B68" s="64"/>
      <c r="C68" s="64"/>
      <c r="D68" s="64"/>
      <c r="E68" s="64"/>
      <c r="F68" s="64"/>
      <c r="G68" s="30"/>
    </row>
    <row r="69" spans="2:7" ht="15" x14ac:dyDescent="0.2">
      <c r="B69" s="64"/>
      <c r="C69" s="64"/>
      <c r="D69" s="64"/>
      <c r="E69" s="64"/>
      <c r="F69" s="64"/>
      <c r="G69" s="30"/>
    </row>
    <row r="70" spans="2:7" ht="15" x14ac:dyDescent="0.2">
      <c r="B70" s="64"/>
      <c r="C70" s="64"/>
      <c r="D70" s="64"/>
      <c r="E70" s="64"/>
      <c r="F70" s="64"/>
      <c r="G70" s="30"/>
    </row>
    <row r="71" spans="2:7" ht="15" x14ac:dyDescent="0.2">
      <c r="B71" s="64"/>
      <c r="C71" s="64"/>
      <c r="D71" s="64"/>
      <c r="E71" s="64"/>
      <c r="F71" s="64"/>
      <c r="G71" s="30"/>
    </row>
    <row r="72" spans="2:7" ht="15" x14ac:dyDescent="0.2">
      <c r="B72" s="64"/>
      <c r="C72" s="64"/>
      <c r="D72" s="64"/>
      <c r="E72" s="64"/>
      <c r="F72" s="64"/>
      <c r="G72" s="30"/>
    </row>
    <row r="73" spans="2:7" ht="15" x14ac:dyDescent="0.2">
      <c r="B73" s="64"/>
      <c r="C73" s="64"/>
      <c r="D73" s="64"/>
      <c r="E73" s="64"/>
      <c r="F73" s="64"/>
      <c r="G73" s="30"/>
    </row>
    <row r="74" spans="2:7" ht="15" x14ac:dyDescent="0.2">
      <c r="B74" s="64"/>
      <c r="C74" s="64"/>
      <c r="D74" s="64"/>
      <c r="E74" s="64"/>
      <c r="F74" s="64"/>
      <c r="G74" s="30"/>
    </row>
    <row r="75" spans="2:7" ht="15" x14ac:dyDescent="0.2">
      <c r="B75" s="64"/>
      <c r="C75" s="64"/>
      <c r="D75" s="64"/>
      <c r="E75" s="64"/>
      <c r="F75" s="64"/>
      <c r="G75" s="30"/>
    </row>
    <row r="76" spans="2:7" ht="15" x14ac:dyDescent="0.2">
      <c r="B76" s="64"/>
      <c r="C76" s="64"/>
      <c r="D76" s="64"/>
      <c r="E76" s="64"/>
      <c r="F76" s="64"/>
      <c r="G76" s="30"/>
    </row>
    <row r="77" spans="2:7" ht="15" x14ac:dyDescent="0.2">
      <c r="B77" s="64"/>
      <c r="C77" s="64"/>
      <c r="D77" s="64"/>
      <c r="E77" s="64"/>
      <c r="F77" s="64"/>
      <c r="G77" s="30"/>
    </row>
    <row r="78" spans="2:7" ht="15" x14ac:dyDescent="0.2">
      <c r="B78" s="64"/>
      <c r="C78" s="64"/>
      <c r="D78" s="64"/>
      <c r="E78" s="64"/>
      <c r="F78" s="64"/>
      <c r="G78" s="30"/>
    </row>
    <row r="79" spans="2:7" ht="15" x14ac:dyDescent="0.2">
      <c r="B79" s="64"/>
      <c r="C79" s="64"/>
      <c r="D79" s="64"/>
      <c r="E79" s="64"/>
      <c r="F79" s="64"/>
      <c r="G79" s="30"/>
    </row>
    <row r="80" spans="2:7" ht="15" x14ac:dyDescent="0.2">
      <c r="B80" s="64"/>
      <c r="C80" s="64"/>
      <c r="D80" s="64"/>
      <c r="E80" s="64"/>
      <c r="F80" s="64"/>
      <c r="G80" s="30"/>
    </row>
    <row r="81" spans="2:7" ht="15" x14ac:dyDescent="0.2">
      <c r="B81" s="64"/>
      <c r="C81" s="64"/>
      <c r="D81" s="64"/>
      <c r="E81" s="64"/>
      <c r="F81" s="64"/>
      <c r="G81" s="30"/>
    </row>
    <row r="82" spans="2:7" ht="15" x14ac:dyDescent="0.2">
      <c r="B82" s="64"/>
      <c r="C82" s="64"/>
      <c r="D82" s="64"/>
      <c r="E82" s="64"/>
      <c r="F82" s="64"/>
      <c r="G82" s="30"/>
    </row>
    <row r="83" spans="2:7" ht="15" x14ac:dyDescent="0.2">
      <c r="B83" s="64"/>
      <c r="C83" s="64"/>
      <c r="D83" s="64"/>
      <c r="E83" s="64"/>
      <c r="F83" s="64"/>
      <c r="G83" s="30"/>
    </row>
    <row r="84" spans="2:7" ht="15" x14ac:dyDescent="0.2">
      <c r="B84" s="64"/>
      <c r="C84" s="64"/>
      <c r="D84" s="64"/>
      <c r="E84" s="64"/>
      <c r="F84" s="64"/>
      <c r="G84" s="30"/>
    </row>
    <row r="85" spans="2:7" ht="15" x14ac:dyDescent="0.2">
      <c r="B85" s="64"/>
      <c r="C85" s="64"/>
      <c r="D85" s="64"/>
      <c r="E85" s="64"/>
      <c r="F85" s="64"/>
      <c r="G85" s="30"/>
    </row>
    <row r="86" spans="2:7" ht="15.75" x14ac:dyDescent="0.2">
      <c r="B86" s="64"/>
      <c r="C86" s="64"/>
      <c r="D86" s="64"/>
      <c r="E86" s="64"/>
      <c r="F86" s="64"/>
      <c r="G86" s="65"/>
    </row>
    <row r="87" spans="2:7" ht="15.75" x14ac:dyDescent="0.2">
      <c r="B87" s="64"/>
      <c r="C87" s="64"/>
      <c r="D87" s="64"/>
      <c r="E87" s="64"/>
      <c r="F87" s="64"/>
      <c r="G87" s="28"/>
    </row>
    <row r="88" spans="2:7" ht="15" x14ac:dyDescent="0.2">
      <c r="B88" s="64"/>
      <c r="C88" s="64"/>
      <c r="D88" s="64"/>
      <c r="E88" s="64"/>
      <c r="F88" s="64"/>
      <c r="G88" s="30"/>
    </row>
    <row r="89" spans="2:7" ht="15.75" x14ac:dyDescent="0.2">
      <c r="B89" s="64"/>
      <c r="C89" s="64"/>
      <c r="D89" s="64"/>
      <c r="E89" s="64"/>
      <c r="F89" s="64"/>
      <c r="G89" s="28"/>
    </row>
    <row r="90" spans="2:7" ht="15" x14ac:dyDescent="0.2">
      <c r="B90" s="64"/>
      <c r="C90" s="64"/>
      <c r="D90" s="64"/>
      <c r="E90" s="64"/>
      <c r="F90" s="64"/>
      <c r="G90" s="30"/>
    </row>
    <row r="91" spans="2:7" ht="15" x14ac:dyDescent="0.2">
      <c r="B91" s="64"/>
      <c r="C91" s="64"/>
      <c r="D91" s="64"/>
      <c r="E91" s="64"/>
      <c r="F91" s="64"/>
      <c r="G91" s="30"/>
    </row>
    <row r="92" spans="2:7" ht="15" x14ac:dyDescent="0.2">
      <c r="B92" s="64"/>
      <c r="C92" s="64"/>
      <c r="D92" s="64"/>
      <c r="E92" s="64"/>
      <c r="F92" s="64"/>
      <c r="G92" s="30"/>
    </row>
    <row r="93" spans="2:7" x14ac:dyDescent="0.2">
      <c r="B93" s="64"/>
      <c r="C93" s="64"/>
      <c r="D93" s="64"/>
      <c r="E93" s="64"/>
      <c r="F93" s="64"/>
      <c r="G93" s="32"/>
    </row>
    <row r="94" spans="2:7" x14ac:dyDescent="0.2">
      <c r="B94" s="64"/>
      <c r="C94" s="64"/>
      <c r="D94" s="64"/>
      <c r="E94" s="64"/>
      <c r="F94" s="64"/>
      <c r="G94" s="32"/>
    </row>
    <row r="95" spans="2:7" ht="15.75" x14ac:dyDescent="0.2">
      <c r="B95" s="64"/>
      <c r="C95" s="64"/>
      <c r="D95" s="64"/>
      <c r="E95" s="64"/>
      <c r="F95" s="64"/>
      <c r="G95" s="33"/>
    </row>
    <row r="96" spans="2:7" x14ac:dyDescent="0.2">
      <c r="B96" s="64"/>
      <c r="C96" s="64"/>
      <c r="D96" s="64"/>
      <c r="E96" s="64"/>
      <c r="F96" s="64"/>
      <c r="G96" s="34"/>
    </row>
    <row r="97" spans="2:7" ht="15" x14ac:dyDescent="0.2">
      <c r="B97" s="64"/>
      <c r="C97" s="64"/>
      <c r="D97" s="64"/>
      <c r="E97" s="64"/>
      <c r="F97" s="64"/>
      <c r="G97" s="35"/>
    </row>
    <row r="98" spans="2:7" ht="15" x14ac:dyDescent="0.2">
      <c r="B98" s="64"/>
      <c r="C98" s="64"/>
      <c r="D98" s="64"/>
      <c r="E98" s="64"/>
      <c r="F98" s="64"/>
      <c r="G98" s="30"/>
    </row>
    <row r="99" spans="2:7" ht="15" x14ac:dyDescent="0.2">
      <c r="G99" s="30"/>
    </row>
    <row r="100" spans="2:7" ht="15" x14ac:dyDescent="0.2">
      <c r="G100" s="30"/>
    </row>
    <row r="101" spans="2:7" ht="15" x14ac:dyDescent="0.2">
      <c r="G101" s="30"/>
    </row>
    <row r="102" spans="2:7" ht="15" x14ac:dyDescent="0.2">
      <c r="G102" s="30"/>
    </row>
    <row r="103" spans="2:7" ht="15.75" x14ac:dyDescent="0.2">
      <c r="G103" s="28"/>
    </row>
    <row r="104" spans="2:7" ht="15" x14ac:dyDescent="0.2">
      <c r="G104" s="30"/>
    </row>
    <row r="105" spans="2:7" ht="15" x14ac:dyDescent="0.2">
      <c r="G105" s="30"/>
    </row>
    <row r="106" spans="2:7" ht="15" x14ac:dyDescent="0.2">
      <c r="G106" s="30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workbookViewId="0">
      <selection activeCell="J9" sqref="J9"/>
    </sheetView>
  </sheetViews>
  <sheetFormatPr baseColWidth="10" defaultRowHeight="12.75" x14ac:dyDescent="0.2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8" spans="2:7" ht="8.25" customHeight="1" thickBot="1" x14ac:dyDescent="0.25"/>
    <row r="9" spans="2:7" ht="30" customHeight="1" thickBot="1" x14ac:dyDescent="0.25">
      <c r="B9" s="263" t="s">
        <v>167</v>
      </c>
      <c r="C9" s="267"/>
      <c r="D9" s="267"/>
      <c r="E9" s="267"/>
      <c r="F9" s="267"/>
      <c r="G9" s="268"/>
    </row>
    <row r="10" spans="2:7" x14ac:dyDescent="0.2">
      <c r="B10" s="56"/>
      <c r="C10" s="56"/>
      <c r="D10" s="56"/>
      <c r="E10" s="56"/>
      <c r="F10" s="56"/>
      <c r="G10" s="56"/>
    </row>
    <row r="11" spans="2:7" ht="40.5" customHeight="1" x14ac:dyDescent="0.2">
      <c r="B11" s="100" t="s">
        <v>24</v>
      </c>
      <c r="C11" s="100" t="s">
        <v>108</v>
      </c>
    </row>
    <row r="12" spans="2:7" ht="27.95" customHeight="1" x14ac:dyDescent="0.2">
      <c r="B12" s="59" t="s">
        <v>26</v>
      </c>
      <c r="C12" s="55">
        <v>3</v>
      </c>
    </row>
    <row r="13" spans="2:7" ht="27.95" customHeight="1" x14ac:dyDescent="0.2">
      <c r="B13" s="59" t="s">
        <v>27</v>
      </c>
      <c r="C13" s="55">
        <v>4</v>
      </c>
    </row>
    <row r="14" spans="2:7" ht="27.95" customHeight="1" x14ac:dyDescent="0.2">
      <c r="B14" s="59" t="s">
        <v>28</v>
      </c>
      <c r="C14" s="135">
        <v>5</v>
      </c>
    </row>
    <row r="15" spans="2:7" ht="27.95" customHeight="1" x14ac:dyDescent="0.2">
      <c r="B15" s="59" t="s">
        <v>29</v>
      </c>
      <c r="C15" s="135">
        <v>3</v>
      </c>
    </row>
    <row r="16" spans="2:7" ht="27.95" customHeight="1" x14ac:dyDescent="0.2">
      <c r="B16" s="59" t="s">
        <v>30</v>
      </c>
      <c r="C16" s="55">
        <v>2</v>
      </c>
    </row>
    <row r="17" spans="2:3" ht="27.95" customHeight="1" x14ac:dyDescent="0.2">
      <c r="B17" s="59" t="s">
        <v>31</v>
      </c>
      <c r="C17" s="55">
        <v>4</v>
      </c>
    </row>
    <row r="18" spans="2:3" ht="27.95" customHeight="1" x14ac:dyDescent="0.2">
      <c r="B18" s="59" t="s">
        <v>32</v>
      </c>
      <c r="C18" s="55">
        <v>0</v>
      </c>
    </row>
    <row r="19" spans="2:3" ht="27.95" customHeight="1" x14ac:dyDescent="0.2">
      <c r="B19" s="59" t="s">
        <v>33</v>
      </c>
      <c r="C19" s="55">
        <v>2</v>
      </c>
    </row>
    <row r="20" spans="2:3" ht="27.95" customHeight="1" x14ac:dyDescent="0.2">
      <c r="B20" s="59" t="s">
        <v>34</v>
      </c>
      <c r="C20" s="55">
        <v>1</v>
      </c>
    </row>
    <row r="21" spans="2:3" ht="27.95" customHeight="1" x14ac:dyDescent="0.2">
      <c r="B21" s="59" t="s">
        <v>35</v>
      </c>
      <c r="C21" s="55">
        <v>1</v>
      </c>
    </row>
    <row r="22" spans="2:3" ht="27.95" customHeight="1" x14ac:dyDescent="0.2">
      <c r="B22" s="59" t="s">
        <v>36</v>
      </c>
      <c r="C22" s="55">
        <v>0</v>
      </c>
    </row>
    <row r="23" spans="2:3" ht="27.95" customHeight="1" x14ac:dyDescent="0.2">
      <c r="B23" s="59" t="s">
        <v>37</v>
      </c>
      <c r="C23" s="55">
        <v>0</v>
      </c>
    </row>
    <row r="24" spans="2:3" ht="27.95" customHeight="1" x14ac:dyDescent="0.2">
      <c r="B24" s="59" t="s">
        <v>38</v>
      </c>
      <c r="C24" s="155">
        <v>1</v>
      </c>
    </row>
    <row r="25" spans="2:3" ht="27.95" customHeight="1" x14ac:dyDescent="0.2">
      <c r="B25" s="59" t="s">
        <v>39</v>
      </c>
      <c r="C25" s="55">
        <v>0</v>
      </c>
    </row>
    <row r="26" spans="2:3" ht="27.95" customHeight="1" x14ac:dyDescent="0.2">
      <c r="B26" s="59" t="s">
        <v>40</v>
      </c>
      <c r="C26" s="55">
        <v>0</v>
      </c>
    </row>
    <row r="27" spans="2:3" ht="27.95" customHeight="1" x14ac:dyDescent="0.2">
      <c r="B27" s="59" t="s">
        <v>41</v>
      </c>
      <c r="C27" s="55">
        <v>1</v>
      </c>
    </row>
    <row r="28" spans="2:3" ht="27.95" customHeight="1" x14ac:dyDescent="0.2">
      <c r="B28" s="59" t="s">
        <v>42</v>
      </c>
      <c r="C28" s="55">
        <v>0</v>
      </c>
    </row>
    <row r="29" spans="2:3" ht="27.95" customHeight="1" x14ac:dyDescent="0.2">
      <c r="B29" s="59" t="s">
        <v>43</v>
      </c>
      <c r="C29" s="55">
        <v>0</v>
      </c>
    </row>
    <row r="30" spans="2:3" ht="27.95" customHeight="1" x14ac:dyDescent="0.2">
      <c r="B30" s="59" t="s">
        <v>44</v>
      </c>
      <c r="C30" s="55">
        <v>3</v>
      </c>
    </row>
    <row r="31" spans="2:3" ht="27.95" customHeight="1" x14ac:dyDescent="0.2">
      <c r="B31" s="59" t="s">
        <v>45</v>
      </c>
      <c r="C31" s="55">
        <v>1</v>
      </c>
    </row>
    <row r="32" spans="2:3" ht="27.95" customHeight="1" x14ac:dyDescent="0.2">
      <c r="B32" s="59" t="s">
        <v>46</v>
      </c>
      <c r="C32" s="55">
        <v>1</v>
      </c>
    </row>
    <row r="33" spans="2:9" ht="27.95" customHeight="1" x14ac:dyDescent="0.2">
      <c r="B33" s="59" t="s">
        <v>47</v>
      </c>
      <c r="C33" s="135">
        <v>1</v>
      </c>
    </row>
    <row r="34" spans="2:9" ht="27.95" customHeight="1" x14ac:dyDescent="0.2">
      <c r="B34" s="59" t="s">
        <v>48</v>
      </c>
      <c r="C34" s="55">
        <v>2</v>
      </c>
    </row>
    <row r="35" spans="2:9" ht="27.95" customHeight="1" x14ac:dyDescent="0.2">
      <c r="B35" s="60" t="s">
        <v>49</v>
      </c>
      <c r="C35" s="55">
        <v>7</v>
      </c>
    </row>
    <row r="36" spans="2:9" s="66" customFormat="1" ht="5.25" customHeight="1" thickBot="1" x14ac:dyDescent="0.25">
      <c r="B36" s="52"/>
      <c r="C36" s="53"/>
    </row>
    <row r="37" spans="2:9" ht="27.95" customHeight="1" thickTop="1" x14ac:dyDescent="0.2">
      <c r="B37" s="61" t="s">
        <v>5</v>
      </c>
      <c r="C37" s="62">
        <f>SUM(C12:C36)</f>
        <v>42</v>
      </c>
    </row>
    <row r="38" spans="2:9" ht="27.95" customHeight="1" x14ac:dyDescent="0.2">
      <c r="B38" s="27"/>
      <c r="C38" s="28"/>
      <c r="D38" s="28"/>
      <c r="E38" s="28"/>
      <c r="F38" s="28"/>
      <c r="G38" s="30"/>
    </row>
    <row r="39" spans="2:9" ht="27.95" customHeight="1" x14ac:dyDescent="0.2">
      <c r="B39" s="29"/>
      <c r="C39" s="30"/>
      <c r="D39" s="30"/>
      <c r="E39" s="30"/>
      <c r="F39" s="30"/>
      <c r="G39" s="30"/>
    </row>
    <row r="40" spans="2:9" ht="14.25" customHeight="1" x14ac:dyDescent="0.2">
      <c r="B40" s="27"/>
      <c r="C40" s="27"/>
      <c r="D40" s="27"/>
      <c r="E40" s="28"/>
      <c r="F40" s="28"/>
      <c r="G40" s="30"/>
    </row>
    <row r="41" spans="2:9" ht="30.95" customHeight="1" x14ac:dyDescent="0.2">
      <c r="B41" s="29"/>
      <c r="C41" s="30"/>
      <c r="D41" s="30"/>
      <c r="E41" s="30"/>
      <c r="F41" s="30"/>
      <c r="G41" s="30"/>
    </row>
    <row r="42" spans="2:9" ht="30.95" customHeight="1" x14ac:dyDescent="0.2">
      <c r="B42" s="29"/>
      <c r="C42" s="30"/>
      <c r="D42" s="30"/>
      <c r="E42" s="30"/>
      <c r="F42" s="30"/>
      <c r="G42" s="30"/>
    </row>
    <row r="43" spans="2:9" ht="30.95" customHeight="1" x14ac:dyDescent="0.2">
      <c r="B43" s="269" t="s">
        <v>166</v>
      </c>
      <c r="C43" s="269"/>
      <c r="D43" s="269"/>
      <c r="E43" s="269"/>
      <c r="F43" s="269"/>
      <c r="G43" s="269"/>
      <c r="H43" s="269"/>
      <c r="I43" s="269"/>
    </row>
    <row r="44" spans="2:9" ht="30.95" customHeight="1" x14ac:dyDescent="0.2">
      <c r="B44" s="32"/>
      <c r="C44" s="32"/>
      <c r="D44" s="32"/>
      <c r="E44" s="32"/>
      <c r="F44" s="32"/>
      <c r="G44" s="30"/>
    </row>
    <row r="45" spans="2:9" ht="33" customHeight="1" x14ac:dyDescent="0.2">
      <c r="B45" s="100" t="s">
        <v>51</v>
      </c>
      <c r="C45" s="100" t="s">
        <v>108</v>
      </c>
      <c r="D45" s="32"/>
      <c r="E45" s="32"/>
      <c r="F45" s="32"/>
      <c r="G45" s="30"/>
    </row>
    <row r="46" spans="2:9" ht="21.95" customHeight="1" x14ac:dyDescent="0.2">
      <c r="B46" s="37" t="s">
        <v>52</v>
      </c>
      <c r="C46" s="55">
        <v>0</v>
      </c>
      <c r="D46" s="33"/>
      <c r="E46" s="33"/>
      <c r="F46" s="33"/>
      <c r="G46" s="30"/>
    </row>
    <row r="47" spans="2:9" ht="21.95" customHeight="1" x14ac:dyDescent="0.2">
      <c r="B47" s="20" t="s">
        <v>53</v>
      </c>
      <c r="C47" s="135">
        <v>8</v>
      </c>
      <c r="D47" s="34"/>
      <c r="E47" s="34"/>
      <c r="F47" s="34"/>
      <c r="G47" s="30"/>
    </row>
    <row r="48" spans="2:9" ht="21.95" customHeight="1" x14ac:dyDescent="0.2">
      <c r="B48" s="20" t="s">
        <v>54</v>
      </c>
      <c r="C48" s="135">
        <v>14</v>
      </c>
      <c r="D48" s="35"/>
      <c r="E48" s="35"/>
      <c r="F48" s="35"/>
      <c r="G48" s="30"/>
    </row>
    <row r="49" spans="2:7" ht="21.95" customHeight="1" x14ac:dyDescent="0.2">
      <c r="B49" s="20" t="s">
        <v>55</v>
      </c>
      <c r="C49" s="135">
        <v>2</v>
      </c>
      <c r="D49" s="30"/>
      <c r="E49" s="30"/>
      <c r="F49" s="30"/>
      <c r="G49" s="30"/>
    </row>
    <row r="50" spans="2:7" ht="21.95" customHeight="1" x14ac:dyDescent="0.2">
      <c r="B50" s="20" t="s">
        <v>56</v>
      </c>
      <c r="C50" s="143">
        <v>2</v>
      </c>
      <c r="D50" s="30"/>
      <c r="E50" s="30"/>
      <c r="F50" s="30"/>
      <c r="G50" s="30"/>
    </row>
    <row r="51" spans="2:7" ht="21.95" customHeight="1" x14ac:dyDescent="0.2">
      <c r="B51" s="20" t="s">
        <v>57</v>
      </c>
      <c r="C51" s="55">
        <v>9</v>
      </c>
      <c r="D51" s="30"/>
      <c r="E51" s="30"/>
      <c r="F51" s="30"/>
      <c r="G51" s="30"/>
    </row>
    <row r="52" spans="2:7" ht="21.95" customHeight="1" x14ac:dyDescent="0.2">
      <c r="B52" s="20" t="s">
        <v>58</v>
      </c>
      <c r="C52" s="55">
        <v>4</v>
      </c>
      <c r="D52" s="30"/>
      <c r="E52" s="30"/>
      <c r="F52" s="30"/>
      <c r="G52" s="30"/>
    </row>
    <row r="53" spans="2:7" ht="21.95" customHeight="1" x14ac:dyDescent="0.2">
      <c r="B53" s="20" t="s">
        <v>59</v>
      </c>
      <c r="C53" s="55">
        <v>0</v>
      </c>
      <c r="D53" s="30"/>
      <c r="E53" s="30"/>
      <c r="F53" s="30"/>
      <c r="G53" s="30"/>
    </row>
    <row r="54" spans="2:7" ht="21.95" customHeight="1" x14ac:dyDescent="0.2">
      <c r="B54" s="20" t="s">
        <v>60</v>
      </c>
      <c r="C54" s="55">
        <v>1</v>
      </c>
      <c r="D54" s="28"/>
      <c r="E54" s="28"/>
      <c r="F54" s="28"/>
      <c r="G54" s="30"/>
    </row>
    <row r="55" spans="2:7" ht="21.95" customHeight="1" x14ac:dyDescent="0.2">
      <c r="B55" s="20" t="s">
        <v>61</v>
      </c>
      <c r="C55" s="55">
        <v>1</v>
      </c>
      <c r="D55" s="30"/>
      <c r="E55" s="30"/>
      <c r="F55" s="30"/>
      <c r="G55" s="30"/>
    </row>
    <row r="56" spans="2:7" ht="21.95" customHeight="1" x14ac:dyDescent="0.2">
      <c r="B56" s="20" t="s">
        <v>62</v>
      </c>
      <c r="C56" s="55">
        <v>1</v>
      </c>
      <c r="D56" s="30"/>
      <c r="E56" s="30"/>
      <c r="F56" s="30"/>
      <c r="G56" s="30"/>
    </row>
    <row r="57" spans="2:7" ht="21.95" customHeight="1" x14ac:dyDescent="0.2">
      <c r="B57" s="20" t="s">
        <v>63</v>
      </c>
      <c r="C57" s="55">
        <v>0</v>
      </c>
      <c r="D57" s="30"/>
      <c r="E57" s="30"/>
      <c r="F57" s="30"/>
      <c r="G57" s="30"/>
    </row>
    <row r="58" spans="2:7" ht="21.95" customHeight="1" x14ac:dyDescent="0.2">
      <c r="B58" s="20" t="s">
        <v>64</v>
      </c>
      <c r="C58" s="55">
        <v>0</v>
      </c>
      <c r="D58" s="64"/>
      <c r="E58" s="64"/>
      <c r="F58" s="64"/>
      <c r="G58" s="30"/>
    </row>
    <row r="59" spans="2:7" ht="21.95" customHeight="1" x14ac:dyDescent="0.2">
      <c r="B59" s="20" t="s">
        <v>65</v>
      </c>
      <c r="C59" s="55">
        <v>0</v>
      </c>
      <c r="D59" s="64"/>
      <c r="E59" s="64"/>
      <c r="F59" s="64"/>
      <c r="G59" s="30"/>
    </row>
    <row r="60" spans="2:7" ht="21.95" customHeight="1" x14ac:dyDescent="0.2">
      <c r="B60" s="20" t="s">
        <v>66</v>
      </c>
      <c r="C60" s="55">
        <v>0</v>
      </c>
      <c r="D60" s="64"/>
      <c r="E60" s="64"/>
      <c r="F60" s="64"/>
      <c r="G60" s="30"/>
    </row>
    <row r="61" spans="2:7" ht="21.95" customHeight="1" x14ac:dyDescent="0.2">
      <c r="B61" s="137" t="s">
        <v>103</v>
      </c>
      <c r="C61" s="138">
        <v>0</v>
      </c>
      <c r="D61" s="64"/>
      <c r="E61" s="64"/>
      <c r="F61" s="64"/>
      <c r="G61" s="30"/>
    </row>
    <row r="62" spans="2:7" ht="21.95" customHeight="1" x14ac:dyDescent="0.2">
      <c r="B62" s="141" t="s">
        <v>111</v>
      </c>
      <c r="C62" s="142">
        <v>0</v>
      </c>
      <c r="D62" s="64"/>
      <c r="E62" s="64"/>
      <c r="F62" s="64"/>
      <c r="G62" s="30"/>
    </row>
    <row r="63" spans="2:7" ht="21.95" customHeight="1" x14ac:dyDescent="0.2">
      <c r="B63" s="139" t="s">
        <v>5</v>
      </c>
      <c r="C63" s="140">
        <f>SUM(C46:C62)</f>
        <v>42</v>
      </c>
      <c r="D63" s="64"/>
      <c r="E63" s="64"/>
      <c r="F63" s="64"/>
      <c r="G63" s="30"/>
    </row>
    <row r="64" spans="2:7" ht="21.95" customHeight="1" x14ac:dyDescent="0.2">
      <c r="B64" s="64"/>
      <c r="C64" s="64"/>
      <c r="D64" s="64"/>
      <c r="E64" s="64"/>
      <c r="F64" s="64"/>
      <c r="G64" s="30"/>
    </row>
    <row r="65" spans="2:7" ht="25.5" customHeight="1" thickBot="1" x14ac:dyDescent="0.25">
      <c r="E65" s="64"/>
      <c r="F65" s="64"/>
      <c r="G65" s="30"/>
    </row>
    <row r="66" spans="2:7" ht="57" customHeight="1" x14ac:dyDescent="0.2">
      <c r="B66" s="272" t="s">
        <v>117</v>
      </c>
      <c r="C66" s="273"/>
      <c r="D66" s="111"/>
      <c r="E66" s="64"/>
      <c r="F66" s="64"/>
      <c r="G66" s="30"/>
    </row>
    <row r="67" spans="2:7" ht="13.5" customHeight="1" x14ac:dyDescent="0.2">
      <c r="B67" s="274" t="s">
        <v>153</v>
      </c>
      <c r="C67" s="274"/>
      <c r="D67" s="64"/>
      <c r="E67" s="64"/>
      <c r="F67" s="64"/>
      <c r="G67" s="30"/>
    </row>
    <row r="68" spans="2:7" ht="21.95" customHeight="1" x14ac:dyDescent="0.2">
      <c r="B68" s="101" t="s">
        <v>118</v>
      </c>
      <c r="C68" s="102" t="s">
        <v>99</v>
      </c>
      <c r="D68" s="64"/>
      <c r="E68" s="64"/>
      <c r="F68" s="64"/>
      <c r="G68" s="30"/>
    </row>
    <row r="69" spans="2:7" ht="27" customHeight="1" x14ac:dyDescent="0.2">
      <c r="B69" s="103" t="s">
        <v>97</v>
      </c>
      <c r="C69" s="104">
        <v>40</v>
      </c>
      <c r="D69" s="64"/>
      <c r="E69" s="64"/>
      <c r="F69" s="64"/>
      <c r="G69" s="30"/>
    </row>
    <row r="70" spans="2:7" ht="21.95" customHeight="1" x14ac:dyDescent="0.2">
      <c r="B70" s="105" t="s">
        <v>98</v>
      </c>
      <c r="C70" s="106">
        <v>2</v>
      </c>
      <c r="D70" s="64"/>
      <c r="E70" s="64"/>
      <c r="F70" s="64"/>
      <c r="G70" s="30"/>
    </row>
    <row r="71" spans="2:7" ht="21.95" customHeight="1" x14ac:dyDescent="0.2">
      <c r="E71" s="64"/>
      <c r="F71" s="64"/>
      <c r="G71" s="30"/>
    </row>
    <row r="72" spans="2:7" ht="15" x14ac:dyDescent="0.2">
      <c r="E72" s="64"/>
      <c r="F72" s="64"/>
      <c r="G72" s="30"/>
    </row>
    <row r="73" spans="2:7" ht="15" x14ac:dyDescent="0.2">
      <c r="E73" s="64"/>
      <c r="F73" s="64"/>
      <c r="G73" s="30"/>
    </row>
    <row r="74" spans="2:7" ht="15" x14ac:dyDescent="0.2">
      <c r="B74" s="64"/>
      <c r="C74" s="64"/>
      <c r="D74" s="64"/>
      <c r="E74" s="64"/>
      <c r="F74" s="64"/>
      <c r="G74" s="30"/>
    </row>
    <row r="75" spans="2:7" ht="15.75" thickBot="1" x14ac:dyDescent="0.25">
      <c r="B75" s="64"/>
      <c r="C75" s="64"/>
      <c r="D75" s="64"/>
      <c r="E75" s="64"/>
      <c r="F75" s="64"/>
      <c r="G75" s="30"/>
    </row>
    <row r="76" spans="2:7" ht="27.75" customHeight="1" thickBot="1" x14ac:dyDescent="0.25">
      <c r="B76" s="270" t="s">
        <v>102</v>
      </c>
      <c r="C76" s="271"/>
      <c r="D76" s="64"/>
      <c r="E76" s="64"/>
      <c r="F76" s="64"/>
      <c r="G76" s="30"/>
    </row>
    <row r="77" spans="2:7" ht="15" x14ac:dyDescent="0.2">
      <c r="B77" s="107" t="s">
        <v>13</v>
      </c>
      <c r="C77" s="108">
        <v>38</v>
      </c>
      <c r="D77" s="64"/>
      <c r="E77" s="64"/>
      <c r="F77" s="64"/>
      <c r="G77" s="30"/>
    </row>
    <row r="78" spans="2:7" ht="15.75" thickBot="1" x14ac:dyDescent="0.25">
      <c r="B78" s="109" t="s">
        <v>14</v>
      </c>
      <c r="C78" s="110">
        <v>4</v>
      </c>
      <c r="D78" s="64"/>
      <c r="E78" s="64"/>
      <c r="F78" s="64"/>
      <c r="G78" s="30"/>
    </row>
    <row r="79" spans="2:7" ht="15" x14ac:dyDescent="0.2">
      <c r="B79" s="64"/>
      <c r="C79" s="64"/>
      <c r="D79" s="64"/>
      <c r="E79" s="64"/>
      <c r="F79" s="64"/>
      <c r="G79" s="30"/>
    </row>
    <row r="80" spans="2:7" ht="15" x14ac:dyDescent="0.2">
      <c r="B80" s="64"/>
      <c r="C80" s="64"/>
      <c r="D80" s="64"/>
      <c r="E80" s="64"/>
      <c r="F80" s="64"/>
      <c r="G80" s="30"/>
    </row>
    <row r="81" spans="2:7" ht="15.75" x14ac:dyDescent="0.2">
      <c r="B81" s="64"/>
      <c r="C81" s="64"/>
      <c r="D81" s="64"/>
      <c r="E81" s="64"/>
      <c r="F81" s="64"/>
      <c r="G81" s="65"/>
    </row>
    <row r="82" spans="2:7" ht="15.75" x14ac:dyDescent="0.2">
      <c r="B82" s="64"/>
      <c r="C82" s="64"/>
      <c r="D82" s="64"/>
      <c r="E82" s="64"/>
      <c r="F82" s="64"/>
      <c r="G82" s="28"/>
    </row>
    <row r="83" spans="2:7" ht="15" x14ac:dyDescent="0.2">
      <c r="B83" s="64"/>
      <c r="C83" s="64"/>
      <c r="D83" s="64"/>
      <c r="E83" s="64"/>
      <c r="F83" s="64"/>
      <c r="G83" s="30"/>
    </row>
    <row r="84" spans="2:7" ht="15.75" x14ac:dyDescent="0.2">
      <c r="B84" s="64"/>
      <c r="C84" s="64"/>
      <c r="D84" s="64"/>
      <c r="E84" s="64"/>
      <c r="F84" s="64"/>
      <c r="G84" s="28"/>
    </row>
    <row r="85" spans="2:7" ht="15" x14ac:dyDescent="0.2">
      <c r="B85" s="64"/>
      <c r="C85" s="64"/>
      <c r="D85" s="64"/>
      <c r="E85" s="64"/>
      <c r="F85" s="64"/>
      <c r="G85" s="30"/>
    </row>
    <row r="86" spans="2:7" ht="15" x14ac:dyDescent="0.2">
      <c r="D86" s="64"/>
      <c r="E86" s="64"/>
      <c r="F86" s="64"/>
      <c r="G86" s="30"/>
    </row>
    <row r="87" spans="2:7" ht="15" x14ac:dyDescent="0.2">
      <c r="D87" s="64"/>
      <c r="E87" s="64"/>
      <c r="F87" s="64"/>
      <c r="G87" s="30"/>
    </row>
    <row r="88" spans="2:7" x14ac:dyDescent="0.2">
      <c r="D88" s="64"/>
      <c r="E88" s="64"/>
      <c r="F88" s="64"/>
      <c r="G88" s="32"/>
    </row>
    <row r="89" spans="2:7" x14ac:dyDescent="0.2">
      <c r="D89" s="64"/>
      <c r="E89" s="64"/>
      <c r="F89" s="64"/>
      <c r="G89" s="32"/>
    </row>
    <row r="90" spans="2:7" ht="15.75" x14ac:dyDescent="0.2">
      <c r="D90" s="64"/>
      <c r="E90" s="64"/>
      <c r="F90" s="64"/>
      <c r="G90" s="33"/>
    </row>
    <row r="91" spans="2:7" x14ac:dyDescent="0.2">
      <c r="D91" s="64"/>
      <c r="E91" s="64"/>
      <c r="F91" s="64"/>
      <c r="G91" s="34"/>
    </row>
    <row r="92" spans="2:7" ht="15" x14ac:dyDescent="0.2">
      <c r="D92" s="64"/>
      <c r="E92" s="64"/>
      <c r="F92" s="64"/>
      <c r="G92" s="35"/>
    </row>
    <row r="93" spans="2:7" ht="15" x14ac:dyDescent="0.2">
      <c r="D93" s="64"/>
      <c r="E93" s="64"/>
      <c r="F93" s="64"/>
      <c r="G93" s="30"/>
    </row>
    <row r="94" spans="2:7" ht="15" x14ac:dyDescent="0.2">
      <c r="G94" s="30"/>
    </row>
    <row r="95" spans="2:7" ht="15" x14ac:dyDescent="0.2">
      <c r="G95" s="30"/>
    </row>
    <row r="96" spans="2:7" ht="15" x14ac:dyDescent="0.2">
      <c r="G96" s="30"/>
    </row>
    <row r="97" spans="7:7" ht="15" x14ac:dyDescent="0.2">
      <c r="G97" s="30"/>
    </row>
    <row r="98" spans="7:7" ht="15.75" x14ac:dyDescent="0.2">
      <c r="G98" s="28"/>
    </row>
    <row r="99" spans="7:7" ht="15" x14ac:dyDescent="0.2">
      <c r="G99" s="30"/>
    </row>
    <row r="100" spans="7:7" ht="15" x14ac:dyDescent="0.2">
      <c r="G100" s="30"/>
    </row>
    <row r="101" spans="7:7" ht="15" x14ac:dyDescent="0.2">
      <c r="G101" s="30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workbookViewId="0">
      <selection activeCell="D6" sqref="D6"/>
    </sheetView>
  </sheetViews>
  <sheetFormatPr baseColWidth="10" defaultRowHeight="12.75" x14ac:dyDescent="0.2"/>
  <cols>
    <col min="1" max="1" width="4.7109375" style="18" customWidth="1"/>
    <col min="2" max="2" width="67.2851562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63" t="s">
        <v>168</v>
      </c>
      <c r="C10" s="268"/>
    </row>
    <row r="11" spans="2:3" ht="3" customHeight="1" x14ac:dyDescent="0.2">
      <c r="B11" s="67"/>
      <c r="C11" s="68"/>
    </row>
    <row r="12" spans="2:3" ht="36" customHeight="1" x14ac:dyDescent="0.2">
      <c r="B12" s="88" t="s">
        <v>74</v>
      </c>
      <c r="C12" s="89" t="s">
        <v>75</v>
      </c>
    </row>
    <row r="13" spans="2:3" ht="27.95" customHeight="1" x14ac:dyDescent="0.2">
      <c r="B13" s="69" t="s">
        <v>76</v>
      </c>
      <c r="C13" s="70">
        <v>600</v>
      </c>
    </row>
    <row r="14" spans="2:3" ht="27.95" customHeight="1" x14ac:dyDescent="0.2">
      <c r="B14" s="69" t="s">
        <v>77</v>
      </c>
      <c r="C14" s="70">
        <v>430</v>
      </c>
    </row>
    <row r="15" spans="2:3" ht="27.95" customHeight="1" x14ac:dyDescent="0.2">
      <c r="B15" s="69" t="s">
        <v>78</v>
      </c>
      <c r="C15" s="70">
        <v>439</v>
      </c>
    </row>
    <row r="16" spans="2:3" ht="27.95" customHeight="1" x14ac:dyDescent="0.2">
      <c r="B16" s="69" t="s">
        <v>79</v>
      </c>
      <c r="C16" s="70">
        <v>0</v>
      </c>
    </row>
    <row r="17" spans="2:3" ht="27.95" customHeight="1" x14ac:dyDescent="0.2">
      <c r="B17" s="69" t="s">
        <v>80</v>
      </c>
      <c r="C17" s="70">
        <v>125</v>
      </c>
    </row>
    <row r="18" spans="2:3" ht="27.95" customHeight="1" thickBot="1" x14ac:dyDescent="0.25">
      <c r="B18" s="71" t="s">
        <v>81</v>
      </c>
      <c r="C18" s="72">
        <v>36</v>
      </c>
    </row>
    <row r="19" spans="2:3" ht="4.5" customHeight="1" thickBot="1" x14ac:dyDescent="0.25">
      <c r="B19" s="73"/>
      <c r="C19" s="74"/>
    </row>
    <row r="20" spans="2:3" ht="33.75" customHeight="1" thickBot="1" x14ac:dyDescent="0.25">
      <c r="B20" s="92" t="s">
        <v>96</v>
      </c>
      <c r="C20" s="91" t="s">
        <v>169</v>
      </c>
    </row>
    <row r="21" spans="2:3" ht="3.75" customHeight="1" thickBot="1" x14ac:dyDescent="0.25">
      <c r="B21" s="75"/>
      <c r="C21" s="76"/>
    </row>
    <row r="22" spans="2:3" ht="27.95" customHeight="1" x14ac:dyDescent="0.2">
      <c r="B22" s="77" t="s">
        <v>82</v>
      </c>
      <c r="C22" s="78" t="s">
        <v>75</v>
      </c>
    </row>
    <row r="23" spans="2:3" ht="27.95" customHeight="1" x14ac:dyDescent="0.2">
      <c r="B23" s="69" t="s">
        <v>83</v>
      </c>
      <c r="C23" s="79">
        <v>639</v>
      </c>
    </row>
    <row r="24" spans="2:3" ht="27.95" customHeight="1" x14ac:dyDescent="0.2">
      <c r="B24" s="69" t="s">
        <v>84</v>
      </c>
      <c r="C24" s="79">
        <v>5</v>
      </c>
    </row>
    <row r="25" spans="2:3" ht="27.95" customHeight="1" x14ac:dyDescent="0.2">
      <c r="B25" s="94" t="s">
        <v>85</v>
      </c>
      <c r="C25" s="96">
        <v>47</v>
      </c>
    </row>
    <row r="26" spans="2:3" ht="27.95" customHeight="1" x14ac:dyDescent="0.2">
      <c r="B26" s="95" t="s">
        <v>86</v>
      </c>
      <c r="C26" s="97">
        <v>0</v>
      </c>
    </row>
    <row r="27" spans="2:3" ht="27.95" customHeight="1" x14ac:dyDescent="0.2">
      <c r="B27" s="95" t="s">
        <v>87</v>
      </c>
      <c r="C27" s="97">
        <v>12</v>
      </c>
    </row>
    <row r="28" spans="2:3" ht="27.95" customHeight="1" x14ac:dyDescent="0.2">
      <c r="B28" s="95" t="s">
        <v>88</v>
      </c>
      <c r="C28" s="97">
        <v>0</v>
      </c>
    </row>
    <row r="29" spans="2:3" ht="27.95" customHeight="1" x14ac:dyDescent="0.2">
      <c r="B29" s="95" t="s">
        <v>89</v>
      </c>
      <c r="C29" s="97">
        <v>1</v>
      </c>
    </row>
    <row r="30" spans="2:3" ht="32.25" customHeight="1" x14ac:dyDescent="0.2">
      <c r="B30" s="95" t="s">
        <v>90</v>
      </c>
      <c r="C30" s="97">
        <v>0</v>
      </c>
    </row>
    <row r="31" spans="2:3" ht="10.5" customHeight="1" thickBot="1" x14ac:dyDescent="0.25">
      <c r="B31" s="98"/>
      <c r="C31" s="99"/>
    </row>
    <row r="32" spans="2:3" ht="11.25" customHeight="1" thickBot="1" x14ac:dyDescent="0.25">
      <c r="B32" s="80"/>
      <c r="C32" s="30"/>
    </row>
    <row r="33" spans="2:3" ht="48" customHeight="1" thickBot="1" x14ac:dyDescent="0.25">
      <c r="B33" s="81" t="s">
        <v>109</v>
      </c>
      <c r="C33" s="82">
        <f>C23+C25+C27+C28+C29+C30+C24+C26</f>
        <v>704</v>
      </c>
    </row>
    <row r="34" spans="2:3" ht="11.25" customHeight="1" thickBot="1" x14ac:dyDescent="0.25">
      <c r="B34" s="83"/>
      <c r="C34" s="84"/>
    </row>
    <row r="35" spans="2:3" ht="30" customHeight="1" thickBot="1" x14ac:dyDescent="0.25">
      <c r="B35" s="92" t="s">
        <v>95</v>
      </c>
      <c r="C35" s="90" t="s">
        <v>170</v>
      </c>
    </row>
    <row r="36" spans="2:3" ht="10.5" customHeight="1" thickBot="1" x14ac:dyDescent="0.25">
      <c r="B36" s="85"/>
      <c r="C36" s="76"/>
    </row>
    <row r="37" spans="2:3" ht="27.95" customHeight="1" x14ac:dyDescent="0.2">
      <c r="B37" s="77" t="s">
        <v>91</v>
      </c>
      <c r="C37" s="86"/>
    </row>
    <row r="38" spans="2:3" ht="25.5" customHeight="1" x14ac:dyDescent="0.2">
      <c r="B38" s="69" t="s">
        <v>92</v>
      </c>
      <c r="C38" s="70">
        <v>137</v>
      </c>
    </row>
    <row r="39" spans="2:3" ht="24.75" customHeight="1" x14ac:dyDescent="0.2">
      <c r="B39" s="69" t="s">
        <v>93</v>
      </c>
      <c r="C39" s="70">
        <v>145</v>
      </c>
    </row>
    <row r="40" spans="2:3" ht="24" customHeight="1" thickBot="1" x14ac:dyDescent="0.25">
      <c r="B40" s="71" t="s">
        <v>94</v>
      </c>
      <c r="C40" s="72">
        <v>78</v>
      </c>
    </row>
    <row r="41" spans="2:3" ht="10.5" customHeight="1" thickBot="1" x14ac:dyDescent="0.25">
      <c r="B41" s="80"/>
      <c r="C41" s="30"/>
    </row>
    <row r="42" spans="2:3" ht="27.95" customHeight="1" x14ac:dyDescent="0.2">
      <c r="B42" s="45" t="s">
        <v>5</v>
      </c>
      <c r="C42" s="87">
        <f>SUM(C38:C41)</f>
        <v>360</v>
      </c>
    </row>
    <row r="43" spans="2:3" ht="27.95" customHeight="1" x14ac:dyDescent="0.2">
      <c r="B43" s="23"/>
      <c r="C43" s="24"/>
    </row>
    <row r="44" spans="2:3" ht="27.95" customHeight="1" x14ac:dyDescent="0.2">
      <c r="B44" s="26"/>
      <c r="C44" s="25"/>
    </row>
    <row r="45" spans="2:3" ht="27.95" customHeight="1" x14ac:dyDescent="0.2">
      <c r="B45" s="27"/>
      <c r="C45" s="27"/>
    </row>
    <row r="46" spans="2:3" ht="30.95" customHeight="1" x14ac:dyDescent="0.2">
      <c r="B46" s="29"/>
      <c r="C46" s="30"/>
    </row>
    <row r="47" spans="2:3" ht="30.95" customHeight="1" x14ac:dyDescent="0.2">
      <c r="B47" s="29"/>
      <c r="C47" s="30"/>
    </row>
    <row r="48" spans="2:3" ht="30.95" customHeight="1" x14ac:dyDescent="0.2">
      <c r="B48" s="31"/>
      <c r="C48" s="30"/>
    </row>
    <row r="49" spans="2:3" ht="30.95" customHeight="1" x14ac:dyDescent="0.2">
      <c r="B49" s="32"/>
      <c r="C49" s="32"/>
    </row>
    <row r="50" spans="2:3" ht="30.95" customHeight="1" x14ac:dyDescent="0.2">
      <c r="B50" s="32"/>
      <c r="C50" s="32"/>
    </row>
    <row r="51" spans="2:3" ht="30.95" customHeight="1" x14ac:dyDescent="0.2">
      <c r="B51" s="33"/>
      <c r="C51" s="33"/>
    </row>
    <row r="52" spans="2:3" ht="30.95" customHeight="1" x14ac:dyDescent="0.2">
      <c r="B52" s="34"/>
      <c r="C52" s="34"/>
    </row>
    <row r="53" spans="2:3" ht="30.95" customHeight="1" x14ac:dyDescent="0.2">
      <c r="B53" s="35"/>
      <c r="C53" s="35"/>
    </row>
    <row r="54" spans="2:3" ht="30.95" customHeight="1" x14ac:dyDescent="0.2">
      <c r="B54" s="29"/>
      <c r="C54" s="30"/>
    </row>
    <row r="55" spans="2:3" ht="30.95" customHeight="1" x14ac:dyDescent="0.2">
      <c r="B55" s="29"/>
      <c r="C55" s="30"/>
    </row>
    <row r="56" spans="2:3" ht="30.95" customHeight="1" x14ac:dyDescent="0.2">
      <c r="B56" s="29"/>
      <c r="C56" s="30"/>
    </row>
    <row r="57" spans="2:3" ht="30.95" customHeight="1" x14ac:dyDescent="0.2">
      <c r="B57" s="29"/>
      <c r="C57" s="30"/>
    </row>
    <row r="58" spans="2:3" ht="30.95" customHeight="1" x14ac:dyDescent="0.2">
      <c r="B58" s="29"/>
      <c r="C58" s="30"/>
    </row>
    <row r="59" spans="2:3" ht="30.95" customHeight="1" x14ac:dyDescent="0.2">
      <c r="B59" s="36"/>
      <c r="C59" s="28"/>
    </row>
    <row r="60" spans="2:3" ht="30.95" customHeight="1" x14ac:dyDescent="0.2">
      <c r="B60" s="29"/>
      <c r="C60" s="30"/>
    </row>
    <row r="61" spans="2:3" ht="30.95" customHeight="1" x14ac:dyDescent="0.2">
      <c r="B61" s="29"/>
      <c r="C61" s="30"/>
    </row>
    <row r="62" spans="2:3" ht="30.95" customHeight="1" x14ac:dyDescent="0.2">
      <c r="B62" s="31"/>
      <c r="C62" s="30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30"/>
  <sheetViews>
    <sheetView showGridLines="0" tabSelected="1" view="pageLayout" zoomScale="75" zoomScaleNormal="50" zoomScaleSheetLayoutView="75" zoomScalePageLayoutView="75" workbookViewId="0">
      <selection activeCell="E12" sqref="E12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62" t="s">
        <v>174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128"/>
    </row>
    <row r="11" spans="2:16" ht="15.75" thickBot="1" x14ac:dyDescent="0.25">
      <c r="B11" s="5"/>
      <c r="C11" s="5"/>
    </row>
    <row r="12" spans="2:16" ht="36" customHeight="1" x14ac:dyDescent="0.2">
      <c r="B12" s="16" t="s">
        <v>0</v>
      </c>
      <c r="C12" s="144" t="s">
        <v>154</v>
      </c>
      <c r="E12" s="172">
        <v>100</v>
      </c>
    </row>
    <row r="13" spans="2:16" ht="36" customHeight="1" x14ac:dyDescent="0.2">
      <c r="B13" s="221" t="s">
        <v>175</v>
      </c>
      <c r="C13" s="222">
        <v>308</v>
      </c>
    </row>
    <row r="14" spans="2:16" ht="30.95" customHeight="1" x14ac:dyDescent="0.2">
      <c r="B14" s="223" t="s">
        <v>158</v>
      </c>
      <c r="C14" s="224">
        <v>285</v>
      </c>
    </row>
    <row r="15" spans="2:16" ht="12.75" customHeight="1" thickBot="1" x14ac:dyDescent="0.25">
      <c r="B15" s="212"/>
      <c r="C15" s="225"/>
      <c r="D15" s="7"/>
    </row>
    <row r="16" spans="2:16" ht="39.75" customHeight="1" thickTop="1" x14ac:dyDescent="0.2">
      <c r="B16" s="226" t="s">
        <v>22</v>
      </c>
      <c r="C16" s="227">
        <f>(C13*E12/C14)-100</f>
        <v>8.0701754385964932</v>
      </c>
    </row>
    <row r="25" spans="2:3" ht="15.75" thickBot="1" x14ac:dyDescent="0.25"/>
    <row r="26" spans="2:3" x14ac:dyDescent="0.2">
      <c r="B26" s="145" t="s">
        <v>114</v>
      </c>
      <c r="C26" s="152">
        <v>185</v>
      </c>
    </row>
    <row r="27" spans="2:3" x14ac:dyDescent="0.2">
      <c r="B27" s="146" t="s">
        <v>159</v>
      </c>
      <c r="C27" s="153">
        <v>123</v>
      </c>
    </row>
    <row r="28" spans="2:3" x14ac:dyDescent="0.2">
      <c r="B28" s="146" t="s">
        <v>115</v>
      </c>
      <c r="C28" s="153"/>
    </row>
    <row r="29" spans="2:3" ht="15.75" thickBot="1" x14ac:dyDescent="0.25">
      <c r="B29" s="147" t="s">
        <v>160</v>
      </c>
      <c r="C29" s="154"/>
    </row>
    <row r="30" spans="2:3" x14ac:dyDescent="0.2">
      <c r="C30" s="9">
        <f>SUM(C26:C29)</f>
        <v>308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2018 </vt:lpstr>
      <vt:lpstr>CONSIG. M.P.</vt:lpstr>
      <vt:lpstr>DETENIDOS</vt:lpstr>
      <vt:lpstr>SALIDAS DIF.  MULTA</vt:lpstr>
      <vt:lpstr>AREA MEDICA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2017-12-06T18:06:01Z</cp:lastPrinted>
  <dcterms:created xsi:type="dcterms:W3CDTF">2014-01-30T18:25:03Z</dcterms:created>
  <dcterms:modified xsi:type="dcterms:W3CDTF">2019-01-14T22:46:37Z</dcterms:modified>
</cp:coreProperties>
</file>